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y.rodriguez\OneDrive - INSTITUTO NACIONAL DE TRANSITO\Escritorio\INTRANT\informes\POA 2026\"/>
    </mc:Choice>
  </mc:AlternateContent>
  <xr:revisionPtr revIDLastSave="0" documentId="13_ncr:1_{3ECA8C6E-DCF2-45F9-B725-035AB0B794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A 2026_INTRANT_web" sheetId="4" r:id="rId1"/>
  </sheets>
  <externalReferences>
    <externalReference r:id="rId2"/>
    <externalReference r:id="rId3"/>
  </externalReferences>
  <definedNames>
    <definedName name="_xlnm._FilterDatabase" localSheetId="0" hidden="1">'POA 2026_INTRANT_web'!$A$4:$K$326</definedName>
    <definedName name="ai">#REF!</definedName>
    <definedName name="_xlnm.Print_Area" localSheetId="0">'POA 2026_INTRANT_web'!$A$1:$J$338</definedName>
    <definedName name="Capitulo">#REF!</definedName>
    <definedName name="clCompletado">#REF!</definedName>
    <definedName name="clConRetraso">#REF!</definedName>
    <definedName name="clEnCurso">#REF!</definedName>
    <definedName name="clPersonalizado1">#REF!</definedName>
    <definedName name="clPersonalizado2">#REF!</definedName>
    <definedName name="clPersonalizado3">#REF!</definedName>
    <definedName name="clPersonalizado4">#REF!</definedName>
    <definedName name="clSinComenzar">#REF!</definedName>
    <definedName name="CustColumn">#REF!</definedName>
    <definedName name="Departamentos">#REF!</definedName>
    <definedName name="df">#REF!</definedName>
    <definedName name="DistritoList">'[2]Informacion '!$J$3:$J$387</definedName>
    <definedName name="Ejemplos">#REF!</definedName>
    <definedName name="Específico">#REF!</definedName>
    <definedName name="General">#REF!</definedName>
    <definedName name="Google_Sheet_Link_1583998742_329064032" localSheetId="0" hidden="1">_ftnref1</definedName>
    <definedName name="Google_Sheet_Link_1583998742_329064032" hidden="1">_ftnref1</definedName>
    <definedName name="Google_Sheet_Link_1725015335_329064032" localSheetId="0" hidden="1">_ftn1</definedName>
    <definedName name="Google_Sheet_Link_1725015335_329064032" hidden="1">_ftn1</definedName>
    <definedName name="IMP">#REF!</definedName>
    <definedName name="Impacto">#REF!</definedName>
    <definedName name="IR">#REF!</definedName>
    <definedName name="IRL">#REF!</definedName>
    <definedName name="ListaProductos">#REF!</definedName>
    <definedName name="ListaSubProductos">#REF!</definedName>
    <definedName name="Matriz">#REF!</definedName>
    <definedName name="MunicipioColumn">'[2]Informacion '!$I$3:$I$387</definedName>
    <definedName name="MunicipioList">'[2]Informacion '!$F$3:$F$157</definedName>
    <definedName name="MunicipioStart">'[2]Informacion '!$I$3</definedName>
    <definedName name="NivelCosto">#REF!</definedName>
    <definedName name="Nombres">#REF!</definedName>
    <definedName name="POADetallado">#REF!</definedName>
    <definedName name="PR">#REF!</definedName>
    <definedName name="PRL">#REF!</definedName>
    <definedName name="Probabilidad">#REF!</definedName>
    <definedName name="Producto">#REF!</definedName>
    <definedName name="Productos">#REF!</definedName>
    <definedName name="ProvinciaColumn">'[2]Informacion '!$E$3:$E$157</definedName>
    <definedName name="ProvinciaList">'[2]Informacion '!$C$3:$C$34</definedName>
    <definedName name="ProvinciaStart">'[2]Informacion '!$E$3</definedName>
    <definedName name="RegionColumn">'[2]Informacion '!$B$3:$B$34</definedName>
    <definedName name="RegionColumn1">#REF!</definedName>
    <definedName name="RegionList">'[2]Informacion '!$A$3:$A$12</definedName>
    <definedName name="RegionStart">'[2]Informacion '!$B$3</definedName>
    <definedName name="RegionStart1">#REF!</definedName>
    <definedName name="SubCapitulo">#REF!</definedName>
    <definedName name="SubSetIdProducto">#REF!</definedName>
    <definedName name="SubsetProductos">#REF!</definedName>
    <definedName name="Tipoproductos">#REF!</definedName>
    <definedName name="TítuloColumna1">#REF!</definedName>
    <definedName name="TítuloDeColumna1">#REF!</definedName>
    <definedName name="TítuloDeColumna2">#REF!</definedName>
    <definedName name="TotalEstLabel">'[2]Informacion '!$U$3</definedName>
    <definedName name="TotalMonthlyExpenses">#REF!</definedName>
    <definedName name="TotalMonthlyIncome">#REF!</definedName>
    <definedName name="TotalMonthlySavings">#REF!</definedName>
    <definedName name="txtPersonalizado1">#REF!</definedName>
    <definedName name="txtPersonalizado2">#REF!</definedName>
    <definedName name="txtPersonalizado3">#REF!</definedName>
    <definedName name="txtPersonalizado4">#REF!</definedName>
    <definedName name="UnidadEjecutora">#REF!</definedName>
    <definedName name="UnidadesList">'[2]Informacion '!$Q$3:$Q$43</definedName>
    <definedName name="UNSPSCCode">[2]UNSPSC!$A:$A</definedName>
    <definedName name="UNSPSCDes">[2]UNSPSC!$B:$B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6" i="4" l="1"/>
  <c r="F241" i="4"/>
  <c r="G241" i="4" s="1"/>
  <c r="F113" i="4"/>
  <c r="F150" i="4"/>
  <c r="F144" i="4"/>
  <c r="F146" i="4"/>
  <c r="F145" i="4"/>
  <c r="G75" i="4"/>
  <c r="H75" i="4" s="1"/>
  <c r="I75" i="4" s="1"/>
  <c r="F60" i="4"/>
  <c r="J25" i="4"/>
  <c r="I25" i="4"/>
  <c r="H25" i="4"/>
  <c r="G25" i="4"/>
  <c r="J241" i="4" l="1"/>
  <c r="H241" i="4"/>
  <c r="I24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Administracion</author>
    <author>tc={95B1ADE8-6E1C-4DC5-AF86-CCDB0A3DF6A1}</author>
  </authors>
  <commentList>
    <comment ref="B22" authorId="0" shapeId="0" xr:uid="{776E6F2D-481B-4D93-84A9-565DB221F14F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poner esto a DAF y agregar a su POA</t>
        </r>
      </text>
    </comment>
    <comment ref="A66" authorId="1" shapeId="0" xr:uid="{3AC8748F-5CB4-4E9C-80B0-EA8B2B0DB4D6}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Revisar con Movilidad y Vialidad</t>
        </r>
      </text>
    </comment>
    <comment ref="F95" authorId="1" shapeId="0" xr:uid="{876BB86E-F1F9-4035-AC53-A061BC789026}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Cambio de meta para los 1200 transportistas en grupos de 25 personas (ver con ENEVIAL)</t>
        </r>
      </text>
    </comment>
    <comment ref="F146" authorId="1" shapeId="0" xr:uid="{EBB8D270-241C-469A-92C3-4C0C04A19011}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esto incluye empleado publicos +empleado intrant</t>
        </r>
      </text>
    </comment>
    <comment ref="F241" authorId="0" shapeId="0" xr:uid="{EADA238B-B6EE-43E5-BC4A-0E678A3ED384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incluye 3 mantenimienyos al año para:
1. vehiculos nuevos 48: (un autobus, dos gruas y 45 camionetas 
2. vehiculos actuales : 60</t>
        </r>
      </text>
    </comment>
    <comment ref="A271" authorId="1" shapeId="0" xr:uid="{6A661BA1-1ECF-4790-8117-B324D9C6ACE7}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Colcoar la cantidad 
acordada en la reunion y los nombre de cada una </t>
        </r>
      </text>
    </comment>
    <comment ref="B272" authorId="2" shapeId="0" xr:uid="{95B1ADE8-6E1C-4DC5-AF86-CCDB0A3DF6A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normativa técnica de casco, procedimiento sancionador y normativa técnica de planes empresariales de seguridad vial</t>
      </text>
    </comment>
    <comment ref="F304" authorId="1" shapeId="0" xr:uid="{2B20A31A-AE80-4BF4-B490-22E769CBFED4}">
      <text/>
    </comment>
  </commentList>
</comments>
</file>

<file path=xl/sharedStrings.xml><?xml version="1.0" encoding="utf-8"?>
<sst xmlns="http://schemas.openxmlformats.org/spreadsheetml/2006/main" count="1374" uniqueCount="569">
  <si>
    <t>Indicador</t>
  </si>
  <si>
    <t>Unidad de Medida</t>
  </si>
  <si>
    <t>Tipificación Indicador</t>
  </si>
  <si>
    <t>T1</t>
  </si>
  <si>
    <t>T2</t>
  </si>
  <si>
    <t>T3</t>
  </si>
  <si>
    <t>T4</t>
  </si>
  <si>
    <t>Capacidades técnicas en movilidad y tránsito en el territorio fortalecidas</t>
  </si>
  <si>
    <t>Cantidad de planes de movilidad</t>
  </si>
  <si>
    <t>Número de planes</t>
  </si>
  <si>
    <t>Proceso</t>
  </si>
  <si>
    <t xml:space="preserve">Movilidad Sostenible gestionada y promovida </t>
  </si>
  <si>
    <t>Cantidad de eventos</t>
  </si>
  <si>
    <t>Número de eventos</t>
  </si>
  <si>
    <t>Sistema Integrado de Transporte Público (SITP) fortalecido</t>
  </si>
  <si>
    <t>Cantidad de corredores</t>
  </si>
  <si>
    <t>Número de corredores</t>
  </si>
  <si>
    <t>Usuarios del sistema de transporte público de pasajeros cuentan con corredores integrados al servicio de la ciudadanía</t>
  </si>
  <si>
    <t>POA</t>
  </si>
  <si>
    <t>Cantidad de supervisiones de unidades o rutas no autorizadas en corredores transformados realizadas</t>
  </si>
  <si>
    <t>Supervisiones ejecutadas</t>
  </si>
  <si>
    <t>Número de monitoreo de los índices de calidad de los corredores integrados al sistema</t>
  </si>
  <si>
    <t>Índices evaluados</t>
  </si>
  <si>
    <t>Número de paradas ubicadas en los corredores</t>
  </si>
  <si>
    <t xml:space="preserve">Paradas </t>
  </si>
  <si>
    <t>Números de solicitudes evaluadas</t>
  </si>
  <si>
    <t>Solicitudes Evaluadas</t>
  </si>
  <si>
    <t>Centro de Control de Tráfico (CCT) modernizado y operativo</t>
  </si>
  <si>
    <t>Porcentaje de avance de la puesta en marcha de la Sala de Control del Centro de Control de Tráfico (CCT)</t>
  </si>
  <si>
    <t>Porcentaje</t>
  </si>
  <si>
    <t>Porcentaje de avance de la puesta en marcha del Centro de Control de Tráfico (CCT) con WAZE</t>
  </si>
  <si>
    <t>Porcentaje de avance de la remodelación del Centro de Control de Tráfico (CCT)</t>
  </si>
  <si>
    <t>Unidades semafóricas conectadas al CCT</t>
  </si>
  <si>
    <t>Semáforo</t>
  </si>
  <si>
    <t>Planes de manejo de tránsito y rutas alternas para mitigar el impacto de cierres viales o actividades autorizadas (asegurando la continuidad del flujo vehicular y la seguridad de los usuarios) implementados</t>
  </si>
  <si>
    <t>Porcentaje de solicitudes atendidas respecto a la meta</t>
  </si>
  <si>
    <t>Porcentaje de reducción de la ocupación ilegal por estacionamientos en prohibición en sectores incluidos en el programa respecto a la meta</t>
  </si>
  <si>
    <t>Estudios técnicos y planes para la optimización de estacionamientos y accesos en edificaciones públicas y privadas, entregados a ayuntamientos y entidades responsables de su gestión</t>
  </si>
  <si>
    <t>Sistema de mantenimiento y control de semáforos implementado</t>
  </si>
  <si>
    <t>Diagnóstico del estado de los semáforos realizado</t>
  </si>
  <si>
    <t>Diagnóstico</t>
  </si>
  <si>
    <t>Informe</t>
  </si>
  <si>
    <t>Número de intersecciones rehabilitadas respecto a la meta</t>
  </si>
  <si>
    <t>intersecciones</t>
  </si>
  <si>
    <t>Mantenimiento</t>
  </si>
  <si>
    <t>Reparaciones de fallas en la infraestructura semafórica realizadas</t>
  </si>
  <si>
    <t>Supervisiones a la infraestructura semafórica realizadas</t>
  </si>
  <si>
    <t>Supervisiones realizadas</t>
  </si>
  <si>
    <t>Estudios de Factibilidad elaborados</t>
  </si>
  <si>
    <t>Estudios de factibilidad realizados</t>
  </si>
  <si>
    <t xml:space="preserve">Estudio de factibilidad </t>
  </si>
  <si>
    <t>Estudios Técnicos de Oferta y Demanda del Transporte elaborados</t>
  </si>
  <si>
    <t xml:space="preserve">Estudios realizados </t>
  </si>
  <si>
    <t>Estudio de oferta y demanda</t>
  </si>
  <si>
    <t>Evaluaciones de impacto de tráfico atendidas</t>
  </si>
  <si>
    <t>Porcentaje solicitudes atendidas</t>
  </si>
  <si>
    <t>Rediseño y mejora de la conectividad y accesibilidad hacia los barrios vulnerables propuestos</t>
  </si>
  <si>
    <t>Cantidad de propuestas</t>
  </si>
  <si>
    <t>Número de propuestas</t>
  </si>
  <si>
    <t>Feria de micromovilidad realizada</t>
  </si>
  <si>
    <t>Porcentaje de solicitudes de evaluación de la capacidad de estacionamientos de parte de ayuntamientos o entidades privadas y públicas atendidas respecto a la meta</t>
  </si>
  <si>
    <t>Actualización de la base de datos del transporte de pasajeros</t>
  </si>
  <si>
    <t>Actualizaciones realizadas</t>
  </si>
  <si>
    <t>Fiscalizaciones a entrega de combustible realizadas</t>
  </si>
  <si>
    <t>Porcentaje de fiscalizaciones a entrega de combustible realizadas respecto a la meta</t>
  </si>
  <si>
    <t>Inspecciones a operadores de transporte realizadas</t>
  </si>
  <si>
    <t>Cantidad de inspecciones realizadas según tipo</t>
  </si>
  <si>
    <t>Porcentaje de inspecciones realizadas requeridas</t>
  </si>
  <si>
    <t xml:space="preserve">Inspecciones a permisos temporales de operación realizadas </t>
  </si>
  <si>
    <t>Porcentaje de inspecciones a permisos temporales de operación realizadas según tipo de permiso</t>
  </si>
  <si>
    <t>Inspecciones a permisos temporales de operación realizadas según tipo de permiso</t>
  </si>
  <si>
    <t>Inspecciones</t>
  </si>
  <si>
    <t>Mesas de coordinación territorial gestionadas</t>
  </si>
  <si>
    <t>Reuniones</t>
  </si>
  <si>
    <t>Operativos especiales realizados</t>
  </si>
  <si>
    <t>Operativos especiales realizados según tipo</t>
  </si>
  <si>
    <t>Operativos</t>
  </si>
  <si>
    <t>Prestadores de servicio reciben licencias de operación de transporte de pasajeros</t>
  </si>
  <si>
    <t>Licencias de operación</t>
  </si>
  <si>
    <t>Licencias de operación entregadas</t>
  </si>
  <si>
    <t>Licencias de operación renovadas</t>
  </si>
  <si>
    <t>Licencia Renovadas</t>
  </si>
  <si>
    <t>Porcentaje de postauditorías realizadas respecto a la meta</t>
  </si>
  <si>
    <t>Porcentaje de avance del proyecto respecto a la meta</t>
  </si>
  <si>
    <t>Cantidad de grupos conformados</t>
  </si>
  <si>
    <t>Grupos</t>
  </si>
  <si>
    <t>Realizar la supervisión de vehículos y choferes en rutas del Transporte Público Urbano</t>
  </si>
  <si>
    <t>Operadores supervisados</t>
  </si>
  <si>
    <t>Prestadores del servicio de transporte terrestre de pasajeros reciben rótulos y tablillas para sus vehículos</t>
  </si>
  <si>
    <t>Código QR enviados para entregar a prestadores de transporte terrestre de pasajeros</t>
  </si>
  <si>
    <t>Código QR</t>
  </si>
  <si>
    <t>Rótulos colocados a prestadores de transporte terrestre de pasajeros</t>
  </si>
  <si>
    <t>Rótulos</t>
  </si>
  <si>
    <t>Rótulos enviados para entregar a prestadores de transporte terrestre de pasajeros</t>
  </si>
  <si>
    <t>Rótulo</t>
  </si>
  <si>
    <t>Tablillas entregadas a prestadores de transporte terrestre de pasajeros</t>
  </si>
  <si>
    <t>Tablillas</t>
  </si>
  <si>
    <t>Tablillas enviadas para entregar a prestadores de transporte terrestre de pasajeros</t>
  </si>
  <si>
    <t>Tablilla</t>
  </si>
  <si>
    <t>Usuarios del sistema nacional de transporte reciben autorizaciones, certificaciones y permisos</t>
  </si>
  <si>
    <t>Cantidad de certificaciones de chasis emitidos</t>
  </si>
  <si>
    <t>Certificaciones</t>
  </si>
  <si>
    <t>Cantidad de certificaciones emitidas a Escuelas de Conducción</t>
  </si>
  <si>
    <t>Certificación</t>
  </si>
  <si>
    <t>Cantidad de certificados y permisos de actividad en la vía otorgados</t>
  </si>
  <si>
    <t xml:space="preserve">Certificados y Permisos </t>
  </si>
  <si>
    <t>Permisos</t>
  </si>
  <si>
    <t>Certificaciones de operación entregadas</t>
  </si>
  <si>
    <t xml:space="preserve">Certificaciones emitidas </t>
  </si>
  <si>
    <t>Certificaciones emitidas</t>
  </si>
  <si>
    <t>Certificaciones emitidas según concepto (homologación, autenticidad, gestiones de seguro y/o judicial, pensión, canceladas, entre otras)</t>
  </si>
  <si>
    <t>Certificaciones para autorización de cambio de placa según tipo emitidas</t>
  </si>
  <si>
    <t>Formalización del Sector de Transporte de Carga establecida</t>
  </si>
  <si>
    <t>Grupos conformados respecto a la meta</t>
  </si>
  <si>
    <t>Grupo</t>
  </si>
  <si>
    <t>Operadores registrados</t>
  </si>
  <si>
    <t>Cantidad de operadores registrados</t>
  </si>
  <si>
    <t>Vehículos de cargar registrados en el RNTC</t>
  </si>
  <si>
    <t>Cantidad de vehículos registrados</t>
  </si>
  <si>
    <t>Proyecto ¨Corredor Nacional de Transporte Logístico¨ formulado</t>
  </si>
  <si>
    <t>Zonas de Acceso Restringido al Transporte de Carga (Zona ZAR) regularizada</t>
  </si>
  <si>
    <t>Normativas y resoluciones administrativas emitidas</t>
  </si>
  <si>
    <t>Normativas y resoluciones</t>
  </si>
  <si>
    <t>Porcentaje de avance de la ampliación de la Zona de Acceso Restringido respecto a la meta</t>
  </si>
  <si>
    <t>Proyecto ¨Creación del Sistema Nacional de Pesaje¨ formulado</t>
  </si>
  <si>
    <t>Operativo</t>
  </si>
  <si>
    <t>Actividades de promoción a la Seguridad Vial realizadas</t>
  </si>
  <si>
    <t>Número de actividades de promoción a la seguridad vial realizada</t>
  </si>
  <si>
    <t>Ciudadanos reciben campañas de seguridad vial y movilidad sostenible</t>
  </si>
  <si>
    <t>Cantidad de campañas de movilidad diseñadas y ejecutadas</t>
  </si>
  <si>
    <t xml:space="preserve">Campañas </t>
  </si>
  <si>
    <t>Cantidad de campañas educativas en seguridad vial diseñadas</t>
  </si>
  <si>
    <t>Conductores, peatones y usuarios de transporte masivo de pasajeros reciben educación vial</t>
  </si>
  <si>
    <t>Cantidad de conductores de carga formados</t>
  </si>
  <si>
    <t>Personas formadas</t>
  </si>
  <si>
    <t>Cantidad de conductores de pasajeros formados</t>
  </si>
  <si>
    <t>Cantidad de personas formadas del sector privado</t>
  </si>
  <si>
    <t>Educación y formación vial fortalecidas</t>
  </si>
  <si>
    <t>Campañas</t>
  </si>
  <si>
    <t>Cantidad de charlas de sensibilización en Educación Vial realizadas</t>
  </si>
  <si>
    <t>Charlas</t>
  </si>
  <si>
    <t>Cantidad de charlas impartidas en el parque temático</t>
  </si>
  <si>
    <t>Reeducación Vial para Infractores de Tránsito realizada</t>
  </si>
  <si>
    <t>Mototaxistas regulados reciben capacitación</t>
  </si>
  <si>
    <t>Cantidad de motociclistas formados</t>
  </si>
  <si>
    <t>Población recibe cursos y talleres de educación y formación vial</t>
  </si>
  <si>
    <t>Cantidad de empleados públicos formados</t>
  </si>
  <si>
    <t>Personas impactadas con la formación vial a nivel nacional según tipo</t>
  </si>
  <si>
    <t>Cantidad de concursos realizados</t>
  </si>
  <si>
    <t>Concurso</t>
  </si>
  <si>
    <t>Cantidad de facilitadores habilitados o certificados</t>
  </si>
  <si>
    <t>Facilitadores certificados</t>
  </si>
  <si>
    <t>Cantidad de formaciones impartidas</t>
  </si>
  <si>
    <t>Formaciones (Cursos y Diplomados)</t>
  </si>
  <si>
    <t>Escuela de Conductores certificadas y acreditadas</t>
  </si>
  <si>
    <t xml:space="preserve">Acreditaciones </t>
  </si>
  <si>
    <t>Cantidad de personas habilitadas</t>
  </si>
  <si>
    <t>Cantidad de Escuelas de Conducción habilitadas</t>
  </si>
  <si>
    <t>Escuelas habilitadas</t>
  </si>
  <si>
    <t>Formación en inspectoría establecida en los territorios</t>
  </si>
  <si>
    <t>Porcentaje de capacitación al personal en inspectoría formado respecto a la meta</t>
  </si>
  <si>
    <t>Porcentaje de personal operativo en inspectoría formado respecto a la meta</t>
  </si>
  <si>
    <t>Cantidad de estudiantes formados</t>
  </si>
  <si>
    <t>Acuerdos y convenios interinstitucionales e internacionales para fortalecer la cooperación institucional y el desarrollo del sector transporte gestionados</t>
  </si>
  <si>
    <t>Porcentaje de avance de Proyecto Sistema de Información Integrado de Seguridad Vial</t>
  </si>
  <si>
    <t>Informes</t>
  </si>
  <si>
    <t>Proyecto Mesa Gestora del Dato ejecutado (cierre)</t>
  </si>
  <si>
    <t>Evaluaciones de los efectos de las campañas estratégicas realizadas según tipo</t>
  </si>
  <si>
    <t>Evaluaciones</t>
  </si>
  <si>
    <t>Investigaciones sobre denuncias en relación a la Ley 63-17 realizadas</t>
  </si>
  <si>
    <t>Sanciones administrativas a operadores de transporte terrestre aplicadas</t>
  </si>
  <si>
    <t>Porcentaje de fiscalizaciones aplicadas</t>
  </si>
  <si>
    <t>Evaluaciones y estudios en seguridad vial propuestos (Impacto)</t>
  </si>
  <si>
    <t>Número de evaluaciones propuestas</t>
  </si>
  <si>
    <t xml:space="preserve">Evaluaciones </t>
  </si>
  <si>
    <t>Plan</t>
  </si>
  <si>
    <t>Regulación de la señalización vial, los accesos y la publicidad exterior (incluyendo estudios de factibilidad y georreferenciación de vallas publicitarias en zonas urbanas e interurbanas) en coordinación con ayuntamientos y organismos pertinentes establecida</t>
  </si>
  <si>
    <t>Porcentaje de solicitudes de apoyo en proyectos de señalización atendidas respecto a la meta</t>
  </si>
  <si>
    <t>Observatorio de Movilidad Urbana Sostenible (OMUS) gestionado</t>
  </si>
  <si>
    <t>Ciudadanos reciben licencias de conducir</t>
  </si>
  <si>
    <t>Evaluaciones psicofísicas para obtención de licencias de conducir realizadas</t>
  </si>
  <si>
    <t>Proyecto ¨Licencias por Punto¨ implementado</t>
  </si>
  <si>
    <t>Porcentaje de ejecución del proyecto</t>
  </si>
  <si>
    <t>Estudios y evaluaciones realizadas</t>
  </si>
  <si>
    <t>Porcentaje de solicitudes de colocación de publicidad exterior atendidas respecto a la meta</t>
  </si>
  <si>
    <t>Porcentaje de vallas existentes geolocalizadas y en inventario respecto a la meta</t>
  </si>
  <si>
    <t>Porcentaje de intervenciones en puntos críticos atendidas respecto a la meta</t>
  </si>
  <si>
    <t>Proyectos de gestión de tráfico (Calmados, Movilidad urbana, semáforos) formulados</t>
  </si>
  <si>
    <t>Porcentaje de avance del proyecto</t>
  </si>
  <si>
    <t>Porcentaje de cumplimiento a la solicitud de apoyo del Centro de Monitoreo</t>
  </si>
  <si>
    <t>Puntos críticos y tramos de alta concentración de accidentes evaluados</t>
  </si>
  <si>
    <t>Número de puntos críticos y tramos de alta concentración evaluados</t>
  </si>
  <si>
    <t>Diagnósticos y recomendaciones que aseguren el cumplimiento normativo y la seguridad vial para mejorar puntos críticos de accidentalidad y supervisión de proyectos viales realizados</t>
  </si>
  <si>
    <t>Planes locales y laborales de seguridad vial impulsados</t>
  </si>
  <si>
    <t>Número de planes laborales de seguridad vial impulsados</t>
  </si>
  <si>
    <t>Planes laborales</t>
  </si>
  <si>
    <t>Planes locales</t>
  </si>
  <si>
    <t>Semana de la Seguridad Vial celebrada</t>
  </si>
  <si>
    <t>Programa de las actividades de la Semana de la Seguridad Vial ejecutado</t>
  </si>
  <si>
    <t>Asignaciones de número de chasis a vehículos generadas</t>
  </si>
  <si>
    <t>Porcentaje de chasis de los vehículos generados en relación a las solicitudes recibidas</t>
  </si>
  <si>
    <t>Registro de talleres de reparación y reconstrucción de vehículos actualizado</t>
  </si>
  <si>
    <t>Proyecto "Inspección Técnica Vehicular" formulado</t>
  </si>
  <si>
    <t>Cantidad de informes elaborados</t>
  </si>
  <si>
    <t>Porcentaje de cumplimiento de la ITV en la flota vehicular institucional</t>
  </si>
  <si>
    <t>Actualización y Mantenimiento de Infraestructura Tecnológica establecido</t>
  </si>
  <si>
    <t>Mantenimiento y soporte para DataCenter realizado respecto a la programación</t>
  </si>
  <si>
    <t>Porcentaje de avance de la implementación del Data Center en las nuevas instalaciones</t>
  </si>
  <si>
    <t>Porcentaje de avance de la renovación de licencias de plataforma crítica</t>
  </si>
  <si>
    <t>Porcentaje de avance del Proyecto de Implementación de Infraestructura en la nube para el dominio</t>
  </si>
  <si>
    <t>Porcentaje de avance del Proyecto Equipamiento infraestructura Ciberseguridad</t>
  </si>
  <si>
    <t>Renovación del parque tecnológico</t>
  </si>
  <si>
    <t>Servicios técnicos TIC´s brindados</t>
  </si>
  <si>
    <t>Porcentaje de servicios TIC´s brindados respecto a la meta</t>
  </si>
  <si>
    <t>Normas y Políticas sobre Tecnologías de la Información y Comunicación gestionadas y aplicadas</t>
  </si>
  <si>
    <t>Porcentaje de gestión de Políticas Tics en la institución</t>
  </si>
  <si>
    <t>Porcentaje de avance de las auditorías de cumplimiento y certificaciones</t>
  </si>
  <si>
    <t>Proyecto Recertificación Nortic E1</t>
  </si>
  <si>
    <t>Porcentaje de renovación de licencias informáticas realizado</t>
  </si>
  <si>
    <t>Interoperabilidad tecnológica desplegada</t>
  </si>
  <si>
    <t>Programas de proyectos TIC desarrollados</t>
  </si>
  <si>
    <t>Porcentaje de avance del Proyecto Burocracia Cero</t>
  </si>
  <si>
    <t>Porcentaje de avance del Proyecto de Sistema de Multas Digitales</t>
  </si>
  <si>
    <t>Porcentaje de avance del Proyecto Plataforma de autoservicio</t>
  </si>
  <si>
    <t xml:space="preserve">Informe </t>
  </si>
  <si>
    <t>Dirección de Planificación y Desarrollo</t>
  </si>
  <si>
    <t>Gestión organizativa optimizada</t>
  </si>
  <si>
    <t>Estructura Organizativa actualizada</t>
  </si>
  <si>
    <t>Manual de Funciones actualizado</t>
  </si>
  <si>
    <t>Manual</t>
  </si>
  <si>
    <t>Gestión y control de pertrechos de seguridad implementados</t>
  </si>
  <si>
    <t>Porcentaje de avances de la gestión y control de pertrechos de seguridad implementados</t>
  </si>
  <si>
    <t>Índice de Control Interno (ICI) gestionado</t>
  </si>
  <si>
    <t>Puntuación alcanzada en la implementación del ICI</t>
  </si>
  <si>
    <t>Informes de seguridad y novedades operativas elaborados</t>
  </si>
  <si>
    <t>Manual de cargos y perfiles de competencias actualizado</t>
  </si>
  <si>
    <t xml:space="preserve">Porcentaje de los perfiles actualizados y entregados </t>
  </si>
  <si>
    <t>Normas Básicas de Control Interno (NOBACI) implementadas</t>
  </si>
  <si>
    <t>Operaciones de inteligencia y prevención ejecutadas</t>
  </si>
  <si>
    <t>Porcentaje de avances de las operaciones de inteligencia y prevención ejecutadas</t>
  </si>
  <si>
    <t>Plan de mejora CAF implementado</t>
  </si>
  <si>
    <t>Porcentaje de avance del Plan de Mejora CAF respeto a la meta</t>
  </si>
  <si>
    <t>Clima laboral gestionado</t>
  </si>
  <si>
    <t>Encuesta de Clima Laboral realizada</t>
  </si>
  <si>
    <t>Programa de salud y seguridad implementado</t>
  </si>
  <si>
    <t>Acciones de salud y bienestar de los colaboradores propiciadas</t>
  </si>
  <si>
    <t>Acciones</t>
  </si>
  <si>
    <t>Porcentaje de avance del proyecto ¨Programas de salud mental del INTRANT¨ respeto a la meta</t>
  </si>
  <si>
    <t>Proyecto ¨Fortalecimiento de la seguridad y acceso a las instalaciones¨ establecido</t>
  </si>
  <si>
    <t>Porcentaje de avances del proyecto ¨Fortalecimiento de la seguridad y acceso a las instalaciones¨ establecido</t>
  </si>
  <si>
    <t>Servicios de protocolo y eventos coordinados</t>
  </si>
  <si>
    <t>Porcentaje de cumplimiento de las solicitudes de protocolo y eventos respecto a la meta</t>
  </si>
  <si>
    <t xml:space="preserve">Servicios de seguridad y custodia institucional supervisados ​​y gestionados </t>
  </si>
  <si>
    <t xml:space="preserve">Porcentaje de avances de los servicios de seguridad y custodia institucional supervisados ​​y gestionados </t>
  </si>
  <si>
    <t>Sistema Integrado de Gestión de la Calidad implementado</t>
  </si>
  <si>
    <t>Autodiagnóstico CAF Realizado</t>
  </si>
  <si>
    <t>Autodiagnóstico</t>
  </si>
  <si>
    <t>Memoria</t>
  </si>
  <si>
    <t>Demandas territoriales ciudadanas atendidas</t>
  </si>
  <si>
    <t>Demandas territoriales atendidas</t>
  </si>
  <si>
    <t>Informe de seguimiento elaborado</t>
  </si>
  <si>
    <t>Evaluación del Desempeño Institucional gestionada</t>
  </si>
  <si>
    <t>PACC 2026 formulado</t>
  </si>
  <si>
    <t xml:space="preserve">Plan Operativo Anual 2026 formulado </t>
  </si>
  <si>
    <t>Políticas Transversales gestionadas</t>
  </si>
  <si>
    <t>Puntuación alcanzada en las políticas transversales según tipo</t>
  </si>
  <si>
    <t>Fortalecimiento del posicionamiento institucional en los medios de comunicación</t>
  </si>
  <si>
    <t>Proyectos</t>
  </si>
  <si>
    <t>Porcentaje de cumplimiento de las solicitudes de los operativos especiales respecto a la meta</t>
  </si>
  <si>
    <t>Gestión de contenido comunicacional</t>
  </si>
  <si>
    <t>Cantidad de informes sobre posicionamiento en redes sociales</t>
  </si>
  <si>
    <t>Porcentaje de cumplimiento de plan de medios</t>
  </si>
  <si>
    <t>Productos editoriales gestionados</t>
  </si>
  <si>
    <t>Cantidad de boletines institucionales publicados</t>
  </si>
  <si>
    <t xml:space="preserve">Porcentaje de cumplimiento de productos editoriales solicitados </t>
  </si>
  <si>
    <t xml:space="preserve">Porcentaje de productos audiovisuales entregados </t>
  </si>
  <si>
    <t>Presencia territorial del INTRANT en el territorio establecida</t>
  </si>
  <si>
    <t>Cantidad de nuevas oficinas aperturadas</t>
  </si>
  <si>
    <t>Cantidad de oficinas remozada</t>
  </si>
  <si>
    <t>Informes de seguimiento elaborados</t>
  </si>
  <si>
    <t>Gestión Financiera y Presupuestaria implementada</t>
  </si>
  <si>
    <t>Informes y Estados</t>
  </si>
  <si>
    <t>Informe contentivo de las operaciones de los proyectos en UEPEX solicitados</t>
  </si>
  <si>
    <t>Porcentaje conciliaciones de la cuenta bancarias</t>
  </si>
  <si>
    <t>Porcentaje de cumplimiento en solicitudes atendidas entre 3 a 5 días por certificaciones retenciones de impuestos a proveedores</t>
  </si>
  <si>
    <t>Informaciones del Sistema Nacional de Atención Ciudadana 311 gestionadas</t>
  </si>
  <si>
    <t>Solicitudes de información pública gestionadas a través del Portal 311 respecto a la meta</t>
  </si>
  <si>
    <t>Informes de evaluación elaborados y publicados</t>
  </si>
  <si>
    <t>Reporte</t>
  </si>
  <si>
    <t>Política institucional de ética, integridad y transparencia gestionada</t>
  </si>
  <si>
    <t>Números de campañas de ética e integridad ejecutadas</t>
  </si>
  <si>
    <t>Números de compromisos éticos firmados</t>
  </si>
  <si>
    <t>Requerimientos de información del ciudadano gestionados</t>
  </si>
  <si>
    <t>Solicitudes de información pública gestionadas desde SAIP respecto a la meta</t>
  </si>
  <si>
    <t>Seguimiento a los proyectos institucionales establecido</t>
  </si>
  <si>
    <t>Registro de la programación y ejecución física -financiera realizado</t>
  </si>
  <si>
    <t>Sub Portal de Transparencia Institucional actualizado</t>
  </si>
  <si>
    <t>Nivel de cumplimiento del acceso a la información</t>
  </si>
  <si>
    <t>Documentos legales elaborados respecto a la meta</t>
  </si>
  <si>
    <t xml:space="preserve">Asesorías legales especializadas y técnicas para garantizar el cumplimiento normativo brindadas a las áreas de compras, contrataciones y demás unidades del INTRANT </t>
  </si>
  <si>
    <t>Asesorías legales prestadas a las áreas técnicas y administrativas respecto a la meta</t>
  </si>
  <si>
    <t>Contratos para respaldar las operaciones y compromisos institucionales del INTRANT redactados, notarizados y formalizados</t>
  </si>
  <si>
    <t>Contratos, adendas, convenios y acuerdos elaborados respecto a la meta</t>
  </si>
  <si>
    <t>Contratos, adendas, convenios y acuerdos</t>
  </si>
  <si>
    <t>Porcentaje de contratos redactados, notarizados y formalizados en relación con los solicitado</t>
  </si>
  <si>
    <t>porcentaje</t>
  </si>
  <si>
    <t>Expedientes judiciales e instrumentos legales para la defensa y representación institucional ante los tribunales elaborados y depositados</t>
  </si>
  <si>
    <t>Escritos judiciales para la defensa y/o representación institucional ante los tribunales depositados respecto a la meta (%)</t>
  </si>
  <si>
    <t>Porcentaje de instrumentación de expedientes judiciales respecto a la meta</t>
  </si>
  <si>
    <t>Manual de Señalización Vial para garantizar el cumplimiento de normativas nacionales e internacionales actualizado y disponible</t>
  </si>
  <si>
    <t>Cantidad de personas capacitadas</t>
  </si>
  <si>
    <t>Personas capacitadas</t>
  </si>
  <si>
    <t>Cantidad de reglamentos y manual actualizados</t>
  </si>
  <si>
    <t>Reglamentos y Manual</t>
  </si>
  <si>
    <t>Porcentaje de proyectos viales en ejecución supervisados respecto a la meta</t>
  </si>
  <si>
    <t>Normativas, reglamentos y resoluciones administrativas para la aplicación efectiva de la Ley No. 63-17 que promuevan la regulación del tránsito y el transporte terrestre elaborados y actualizados</t>
  </si>
  <si>
    <t xml:space="preserve">Propuestas de normas sometidas a aprobación </t>
  </si>
  <si>
    <t xml:space="preserve">Normas </t>
  </si>
  <si>
    <t xml:space="preserve">Propuestas de reglamentos presentados </t>
  </si>
  <si>
    <t>Reglamentos</t>
  </si>
  <si>
    <t>Resoluciones administrativas emitidas respecto a la meta (%)</t>
  </si>
  <si>
    <t>Proyecto ¨Estandarización y digitalización de los Procesos y servicios de Licencias¨ ejecutado</t>
  </si>
  <si>
    <t>Porcentaje de expedientes digitalizados respecto a la meta</t>
  </si>
  <si>
    <t>Proyecto ¨Digitalización y organización del archivo jurídico-administrativo del INTRANT¨ implementado</t>
  </si>
  <si>
    <t>Porcentaje de avance en la digitalización de archivos administrativos y jurídicos</t>
  </si>
  <si>
    <t>Acuerdos</t>
  </si>
  <si>
    <t>Compras y Contrataciones gestionadas</t>
  </si>
  <si>
    <t>Porcentaje de procesos publicados versus porcentaje de procesos gestionados en el SECP</t>
  </si>
  <si>
    <t xml:space="preserve">Cantidad </t>
  </si>
  <si>
    <t>Informe de ejecución del proyecto elaborado</t>
  </si>
  <si>
    <t xml:space="preserve">Porcentaje </t>
  </si>
  <si>
    <t>Cumplimiento del calendario de recepción</t>
  </si>
  <si>
    <t>Número de entradas de expedientes para archivos debidamente registrados y organizados (reportes)</t>
  </si>
  <si>
    <t>Número de entradas y salidas de documentos a la institución (reportes)</t>
  </si>
  <si>
    <t xml:space="preserve">Números de reportes de gestión de stock (inventario) de almacén realizado </t>
  </si>
  <si>
    <t>Porcentaje de correspondencia gestionada respecto a la meta</t>
  </si>
  <si>
    <t>Porcentaje de procesos recibidos conforme (evaluación de satisfacción)</t>
  </si>
  <si>
    <t xml:space="preserve">Cantidad de reportes de compras de bienes y servicios y declaraciones Juradas ante la DGII </t>
  </si>
  <si>
    <t>Porcentaje de cumplimiento de la programación presupuestaria</t>
  </si>
  <si>
    <t>Porcentaje de cumplimiento de los 6 días para el procesamiento contable de las solicitudes de pagos</t>
  </si>
  <si>
    <t>Porcentaje de remisiones de solicitudes de pagos</t>
  </si>
  <si>
    <t>Porcentaje de remisiones de solicitudes de pagos de viáticos</t>
  </si>
  <si>
    <t>Porcentaje de solicitud de pagos emitidos dentro del plazo establecido</t>
  </si>
  <si>
    <t>Porcentaje reposiciones de anticipos financieros realizados</t>
  </si>
  <si>
    <t>Registro de asignación presupuestaria en el SIGEF realizado</t>
  </si>
  <si>
    <t>Cantidad de servicios mantenimiento preventivo y correctivo realizados</t>
  </si>
  <si>
    <t>Servicio</t>
  </si>
  <si>
    <t>Porcentaje de cumplimiento del calendario de mantenimiento según programación</t>
  </si>
  <si>
    <t>Cantidad de servicios de transportación brindados</t>
  </si>
  <si>
    <t>Porcentaje de choferes capacitados en educación y formación vial</t>
  </si>
  <si>
    <t>Porcentaje de cobertura de los servicios de movilidad y transporte brindados</t>
  </si>
  <si>
    <t>Porcentaje del servicio de mayordomía realizado respecto a la meta</t>
  </si>
  <si>
    <t>Programa de conciliación vida laboral y personal implementado</t>
  </si>
  <si>
    <t>Porcentaje de avance del proyecto ¨Sala de lactancia¨ respeto a la meta</t>
  </si>
  <si>
    <t>Inducción del personal gestionada</t>
  </si>
  <si>
    <t>Porcentaje de colaboradores con la inducción institucional</t>
  </si>
  <si>
    <t>Porcentaje de colaboradores inducidos en la administración Pública</t>
  </si>
  <si>
    <t>Reclutamiento y selección de personal gestionados</t>
  </si>
  <si>
    <t>Porcentaje de colaboradores contratados mediante concursos públicos</t>
  </si>
  <si>
    <t>Registro y control del personal gestionado</t>
  </si>
  <si>
    <t>Índice de ausentismo</t>
  </si>
  <si>
    <t>Índice de rotación de personal</t>
  </si>
  <si>
    <t>Porcentaje de expedientes nuevos ingresos gestionados</t>
  </si>
  <si>
    <t>Solicitudes de servicios gestionadas</t>
  </si>
  <si>
    <t>Acuerdos y evaluación del desempeño implementado</t>
  </si>
  <si>
    <t>Número de incentivos gestionados</t>
  </si>
  <si>
    <t>Incentivo</t>
  </si>
  <si>
    <t>Programa de capacitación y desarrollo del personal implementado</t>
  </si>
  <si>
    <t>Número de capacitaciones realizadas</t>
  </si>
  <si>
    <t xml:space="preserve">Capacitaciones </t>
  </si>
  <si>
    <t xml:space="preserve">Porcentaje de colaboradores capacitados </t>
  </si>
  <si>
    <t>Programa de pasantías implementado</t>
  </si>
  <si>
    <t>Instituto Nacional de Tránsito y Transporte Terrestre - INTRANT-</t>
  </si>
  <si>
    <t>Plan Operativo Anual 2026</t>
  </si>
  <si>
    <t> </t>
  </si>
  <si>
    <t>Cantidad de permisos de Transporte de Carga emitidos según tipo</t>
  </si>
  <si>
    <t>Población recibe las autorizaciones, certificaciones y permisos relacionados con el transporte y tránsito terrestre</t>
  </si>
  <si>
    <t>RI 3.1 Gestionadas y otorgadas autorizaciones, certificaciones y permisos vinculados al transporte y tránsito terrestre que garanticen el cumplimiento de los requisitos normativos y técnicos establecidos para la operación segura y legal de actividades en la vía pública, logrando emitir alrededor de 460 licencias de operación durante el periodo 2025-2028</t>
  </si>
  <si>
    <t>REI-3 Incrementada la regulación de los prestadores del servicio de transporte terrestre de pasajeros y carga, pasando de un 49.8% con licencias de operación vigentes en 2023 a un 86.8% en 2028</t>
  </si>
  <si>
    <t xml:space="preserve">Proceso </t>
  </si>
  <si>
    <t>Cantidad de operativos de control de pesaje y medidas realizados</t>
  </si>
  <si>
    <t>Ciudadanía recibe los contenidos e instrumentos institucionales que fomentan una percepción de calidad</t>
  </si>
  <si>
    <t>RI 6.2 Ciudadanía valora positivamente la calidad de los servicios recibidos</t>
  </si>
  <si>
    <t>Porcentaje de implementación alcanzado de talleres de la política de integridad y anticorrupción respecto a la meta</t>
  </si>
  <si>
    <t>EJE 3. Servicio Ciudadano Eficiente y Transparente</t>
  </si>
  <si>
    <t>Compromiso</t>
  </si>
  <si>
    <t>Campaña</t>
  </si>
  <si>
    <t>Porcentaje divulgación de la política</t>
  </si>
  <si>
    <t>Porcentaje de actualización del Portal de transparencia del INTRANT</t>
  </si>
  <si>
    <t xml:space="preserve"> % de requerimientos de información respondidos antes de los 15 días establecidos en la ley 200-04</t>
  </si>
  <si>
    <t>Porcentaje de solicitudes de homologación atendidas</t>
  </si>
  <si>
    <t xml:space="preserve">Incentivada la cooperación internacional e interinstitucional en materia de seguridad vial y movilidad </t>
  </si>
  <si>
    <t xml:space="preserve">Porcentaje de solicitudes de acuerdos y convenios interinstitucionales  </t>
  </si>
  <si>
    <t>Informes de avance de los acuerdos vigentes elaborados</t>
  </si>
  <si>
    <t>Número de proyectos patrocinados respecto a la meta</t>
  </si>
  <si>
    <t>Número de acuerdos interinstitucionales firmados</t>
  </si>
  <si>
    <t xml:space="preserve">Seguimientos realizados al indicador institucional NOBACI </t>
  </si>
  <si>
    <t>Evidencia</t>
  </si>
  <si>
    <t>Indicador 01.5 de SISMAP gestionado</t>
  </si>
  <si>
    <t>Puntuación alcanzada en la Evaluación de Desempeño Institucional EDI</t>
  </si>
  <si>
    <t>Porcentaje de implementación alcanzada</t>
  </si>
  <si>
    <t>Memorias Rendición de Cuentas 2026 elaboradas</t>
  </si>
  <si>
    <t>Planificación Estratégica Institucional gestionada</t>
  </si>
  <si>
    <t>PACC 2026 monitoreado</t>
  </si>
  <si>
    <t>Reporte de evaluación de la producción terminal elaborado</t>
  </si>
  <si>
    <t xml:space="preserve">Plan Operativo Anual 2027 formulado </t>
  </si>
  <si>
    <t>Plan Estratégico Institucional 2025-2028 monitoreado</t>
  </si>
  <si>
    <t>Porcentaje de avance del Proyecto de Permisologia de Transporte de Carga</t>
  </si>
  <si>
    <t>Porcentaje de avance del Proyecto Recertificación Nortic A2:2023</t>
  </si>
  <si>
    <t>Porcentaje de avance del Proyecto Intrant Digital</t>
  </si>
  <si>
    <t xml:space="preserve">Porcentaje de avance del Proyecto Implementación App Intrant </t>
  </si>
  <si>
    <t>Número de expedientes judiciales e instrumentos legales elaborados y depositados para la defensa institucional.</t>
  </si>
  <si>
    <t> 100%</t>
  </si>
  <si>
    <t>&gt;2%</t>
  </si>
  <si>
    <t>&gt;3%</t>
  </si>
  <si>
    <t>Porcentaje de expedientes del personal actualizado</t>
  </si>
  <si>
    <t>Porcentaje de avance del proyecto ¨Politicas de reconocimientos e inclusividad¨ respeto a la meta</t>
  </si>
  <si>
    <t>Porcentaje de colaboradroes evaluados respeto a la meta</t>
  </si>
  <si>
    <t>Porcentaje de colabordores con acuerdos de desempeño elaborados</t>
  </si>
  <si>
    <t>Porcentaje de solicitudes gestionadas</t>
  </si>
  <si>
    <t>Resolucion de nombramiento MAP</t>
  </si>
  <si>
    <t xml:space="preserve">Reporte de contrataciones / </t>
  </si>
  <si>
    <t>Porcentaje de procesos de reclutamiento y selección ejecutados</t>
  </si>
  <si>
    <t xml:space="preserve">Servicios de mayordomía atendidos </t>
  </si>
  <si>
    <t>Servicios Generales y de transportación gestionados</t>
  </si>
  <si>
    <t>Servicios de transportación gestionados</t>
  </si>
  <si>
    <t>Supervisión de proyectos de ingeniería y arquitectura realizado</t>
  </si>
  <si>
    <t>Porcentaje del mantenimiento a la infraestructura realizado respecto a la meta</t>
  </si>
  <si>
    <t>Mantenimientos a la infraestructura física, sistemas de refrigeración y grupo electrógenos gestionado</t>
  </si>
  <si>
    <t>Servicio de mantenimiento preventivo y correctivo de la flota vehicular realizado</t>
  </si>
  <si>
    <t>Porcentaje de proveedores evaluados respecto a la meta</t>
  </si>
  <si>
    <t>Gestión del Plan Anual de Compras y Contrataciones de Bienes y Servicios (PACC) establecida</t>
  </si>
  <si>
    <t>Adjudicación del 15% del monto contratado en el Portal Transaccional a MiPymes. Adjudicación del 5% del monto contratado en el Portal Transaccional a MiPymes de Mujeres</t>
  </si>
  <si>
    <t>Porcentaje de procesos adjudicados Versus porcentaje de procesos planificados y requeridos por las áreas</t>
  </si>
  <si>
    <t>Publicación PACC 2027</t>
  </si>
  <si>
    <t>Gestión documental de correspondencia debidamente tramitada</t>
  </si>
  <si>
    <t>Archivo y documentación interna y externa gestionada</t>
  </si>
  <si>
    <t>Gestión del control interno y cumplimiento normativo realizado</t>
  </si>
  <si>
    <t>Proceso de gestión, administración y control de inventario sistematizado</t>
  </si>
  <si>
    <t>Gestión de las solicitudes de pagos generadas</t>
  </si>
  <si>
    <t>Cantidad de informes y estados financieros presentados</t>
  </si>
  <si>
    <t>Informes financieros elaborados y presentados</t>
  </si>
  <si>
    <t>Declaraciones juradas presentadas y pagadas</t>
  </si>
  <si>
    <t>Informe de Operaciones de los Proyectos en UEPEX ejecutadas</t>
  </si>
  <si>
    <t>Gestión de pagos realizada</t>
  </si>
  <si>
    <t>Anticipos financieros y fondos en efectivo administrados y ejecutados</t>
  </si>
  <si>
    <t>Presupuesto financiero registrado y ejecutado</t>
  </si>
  <si>
    <t>Reporte de descarga de activos fijo</t>
  </si>
  <si>
    <t>Inventario de activo fijo debidamente administrado</t>
  </si>
  <si>
    <t>Informe de la proyección preliminar plurianual del ingreso y gasto elaborados</t>
  </si>
  <si>
    <t>Porcentaje de avances de la gestión de denuncias e investigaciones internas</t>
  </si>
  <si>
    <t>Gestión de denuncias e investigaciones internas</t>
  </si>
  <si>
    <t>Porcentaje de demandas territoriales atendidas</t>
  </si>
  <si>
    <t>Demanda</t>
  </si>
  <si>
    <t>Reglamentos y normativas técnicas</t>
  </si>
  <si>
    <t>Número de reglamentos y normativas técnicas propuestos</t>
  </si>
  <si>
    <t>Reglamentos y/o normativas técnicas de seguridad vial propuestos</t>
  </si>
  <si>
    <t>Demanda atenida</t>
  </si>
  <si>
    <t xml:space="preserve">POA </t>
  </si>
  <si>
    <t>REI-6. Ciudadanía recibe servicios institucionales de movilidad y transporte terrestre oportunos, accesibles y con altos estándares de calidad</t>
  </si>
  <si>
    <t xml:space="preserve">Porcentaje de campañas informativas sobre los servicios del Intrant ejecutadas </t>
  </si>
  <si>
    <t>Encuentros, capacitaciones con periodistas y comunicadores</t>
  </si>
  <si>
    <t>Porcentaje de cumplimiento de plan comunicación interna</t>
  </si>
  <si>
    <t>Cantidad</t>
  </si>
  <si>
    <t>Cantidad de colaboradores formados en educacion vial graduados como formadores</t>
  </si>
  <si>
    <t>Número de capacitaciones realizadas en educacion vial</t>
  </si>
  <si>
    <t>Cantidad de colaboradores capacitados en el  ¨Programa de formacion de liderazgo y habilidades blandas</t>
  </si>
  <si>
    <t>Cantidad de evaluaciones realizadas respecto a la meta</t>
  </si>
  <si>
    <t>Número de acuerdos firmados</t>
  </si>
  <si>
    <t>Ciudadanía recibe servicios institucionales oportunos y accesibles</t>
  </si>
  <si>
    <t>Porcentaje de avance en la integración e implementación de infraestructura tecnológica para interoperabilidad respecto a la meta</t>
  </si>
  <si>
    <t>Porcentaje de avance del mejoramiento de la redes y telecomunicaciones Expansión Nacional</t>
  </si>
  <si>
    <t>Cantidad de nuevas oficinas aperturadas.</t>
  </si>
  <si>
    <t>Porcentaje de  procesos estandarizados respecto a la meta</t>
  </si>
  <si>
    <t>Cantidad de planes de movilidad segura</t>
  </si>
  <si>
    <t>RI 5.2 Mejoradas las capacidades de la ciudadanía en materia de educación y formación vial</t>
  </si>
  <si>
    <t>REI-5. Mejorados los comportamientos y conductas ciudadanas para contribuir a la mejora de la movilidad y seguridad vial</t>
  </si>
  <si>
    <t>EJE 2. Educación y Seguridad Vial</t>
  </si>
  <si>
    <t>Acciones realizadas</t>
  </si>
  <si>
    <t>Cantidad de campañas de seguridad vial diseñadas y ejecutadas</t>
  </si>
  <si>
    <t>Acciones formativas</t>
  </si>
  <si>
    <t xml:space="preserve">Acciones formativas  para periodistas y comunicadores sobre la Ley 63-17 impartidas </t>
  </si>
  <si>
    <t>Meta presidencial "Alcanzar, en 4 años, al menos 300 mil adolescentes recibiendo formación en seguridad vial en los liceos del país</t>
  </si>
  <si>
    <t xml:space="preserve">Escuelas de Conductores Acreditades </t>
  </si>
  <si>
    <t>Informe de actividadas y/o reuniones ejecutadas</t>
  </si>
  <si>
    <t>Actividades y/o reuniones ejecutadas respecto a la meta</t>
  </si>
  <si>
    <t>Actividades realizadas</t>
  </si>
  <si>
    <t>Informe de actividades ejecutadas</t>
  </si>
  <si>
    <t xml:space="preserve">Cantidad de campañas ejecutadas </t>
  </si>
  <si>
    <t>Ciudadanos reciben licencia de conducir</t>
  </si>
  <si>
    <t>RI 5.1 Gestionados integralmente los servicios de licencias de conducción y permisos de aprendizaje</t>
  </si>
  <si>
    <t>Servicios</t>
  </si>
  <si>
    <t>Servicios de licencias de conducir emitidos</t>
  </si>
  <si>
    <t>Conductores reciben inspección técnica vehicular</t>
  </si>
  <si>
    <t>RI 4.1. Aplicadas inspecciones visuales y fiscalizaciones operativas conforme a
criterios del reglamento No. 5-19, en el marco de operativos especiales y emisión de
licencias de operación, logrando realizar en promedio alrededor de 12,000 inspecciones
anuales durante el cuatrenio 2025-2028</t>
  </si>
  <si>
    <t>REI-4 Incrementada la fiscalización y el control técnico de los vehículos, pasando de un 84.2% de vehículos que cumplen las normativas establecidas en 2023 a un 88.3% en 2028</t>
  </si>
  <si>
    <t>Cantidad de talleres registrados respecto a la meta</t>
  </si>
  <si>
    <t>Prestadores de servicio de transporte terrestre de pasajeros reciben licencia de operación</t>
  </si>
  <si>
    <t>EJE 1.Planificación, Diseño, Innovación y Supervisión de la Movilidad Terrestre</t>
  </si>
  <si>
    <t>Ficha de servicio</t>
  </si>
  <si>
    <t>Puntos críticos evaluados</t>
  </si>
  <si>
    <t>Gobiernos locales cuentan con planes de movilidad y seguridad vial en el territorio</t>
  </si>
  <si>
    <t>RI 2.1 Diseñados e implementados planes de movilidad y seguridad vial, incluyendo planes laborales y análisis en puntos críticos, como parte de la estrategia nacional para la reducción de la siniestralidad vial, contando con 14 nuevos planes municipales al finalizar el 2028</t>
  </si>
  <si>
    <t>Porcentaje de  supervisiones realizadas de los proyectos suministrados por el MOPC o Ayuntamientos respecto a la meta</t>
  </si>
  <si>
    <t>Porcentaje de  inspecciones realizadas a recomendación del OPSEVI respecto a la meta</t>
  </si>
  <si>
    <t>Cantidad de estudios y evaluaciones realizadas</t>
  </si>
  <si>
    <t>Inventarios actualizados y evaluaciones técnicas de la señalización vial (horizontal, vertical y dispositivos de control de tránsito) disponibles para la toma de decisiones y la mejora de la seguridad vial en zonas críticas</t>
  </si>
  <si>
    <t>Pacto Nacional por la Seguridad Vial monitoreado</t>
  </si>
  <si>
    <t>Realizado el seguimiento y monitoreo del Pacto Nacional para la seguridad vial en 2025</t>
  </si>
  <si>
    <t>Plan Estratégico Nacional de Seguridad Vial 2025-2030 monitoreado</t>
  </si>
  <si>
    <t>Plan Nacional de Seguridad Vial 2025 -2030 implementado</t>
  </si>
  <si>
    <t>Plan Estratégico Nacional de Seguridad Vial 2025-2030 lanzado.</t>
  </si>
  <si>
    <t>Plan Nacional de Seguridad Vial 2025 -2030 lanzado</t>
  </si>
  <si>
    <t>Número de planes locales de seguridad vial impulsados</t>
  </si>
  <si>
    <t>Porcentaje de  solicitudes atendidas respecto a la meta</t>
  </si>
  <si>
    <t>RI 1.2 Aumentado el nivel de acceso a una red metropolitana pública</t>
  </si>
  <si>
    <t>REI-1. Fortalecido un sistema integrado de transporte público, intermodal, interoperable, sostenible y al alcance de los usuarios en los territorios priorizados</t>
  </si>
  <si>
    <t>Evaluación del impacto y desempeño de la red semafórica</t>
  </si>
  <si>
    <t>Mantenimiento preventivo y correctivo de la red semafórica realizado respecto a la meta</t>
  </si>
  <si>
    <t>Programa Bonogas Chofer gestionado</t>
  </si>
  <si>
    <t>Operadores de servicios de transporte públicos y privados reciben diseño de corredores</t>
  </si>
  <si>
    <t>RI 1.1 Planificado y diseñado el sistema integrado de transporte público de pasajeros</t>
  </si>
  <si>
    <t>PROCESO</t>
  </si>
  <si>
    <t>Cantidad de estudios técnicos realizados según temática</t>
  </si>
  <si>
    <t>Estudios de oferta y demanda a operadores realizados</t>
  </si>
  <si>
    <t xml:space="preserve">Porcentaje de cumplimiento a las solicitudes de los operativos </t>
  </si>
  <si>
    <t>Población recibe inspecciones técnicas visuales</t>
  </si>
  <si>
    <t>Operativos especiales realizados por tipo</t>
  </si>
  <si>
    <t>Cantidad de reuniones realizadas respecto a la meta</t>
  </si>
  <si>
    <t>Proyecto ¨Innovación para la Gestión y Supervisión del transporte (Paradas mototaxi, control, evaluación y supervisión, control de tráfico)¨ establecido</t>
  </si>
  <si>
    <t>I3,750</t>
  </si>
  <si>
    <t>Supervisión de vehículos y choferes en rutas del Transporte Público Urbano</t>
  </si>
  <si>
    <t>Reuniones realizadas</t>
  </si>
  <si>
    <t>Mesa de Resolución de Conflictos para Empresas y Gremios gestionada</t>
  </si>
  <si>
    <t>Sistema de Información Integrado de Seguridad Vial implementado</t>
  </si>
  <si>
    <t>REI-2 Fortalecidas las capacidades técnicas en cuanto a movilidad, seguridad vial y tránsito en los territorios, aumentando del 24.1% de municipios con planes aprobados en 2023 al 58.7% en 2028</t>
  </si>
  <si>
    <t>Informes, estudios y evaluaciones sobre seguridad vial y siniestralidad para apoyar la planificación estratégica y la toma de decisiones en el sector transporte publicados</t>
  </si>
  <si>
    <t>Cantidad de Informes publicados según tipo</t>
  </si>
  <si>
    <t>Actualización de la base de datos del transporte de pasajeros (%)</t>
  </si>
  <si>
    <t>Base de datos sobre prestadores de servicios de transporte terrestre de pasajeros para la toma de decisiones, la planificación y regulación del sector actualizada y disponible</t>
  </si>
  <si>
    <t>Porcentaje de denuncias investigadas</t>
  </si>
  <si>
    <t xml:space="preserve">Porcentaje de cumplimiento de las obstrucción de vía pública </t>
  </si>
  <si>
    <t>Porcentaje de cumplimiento de los Dimensiones de vehículos de carga</t>
  </si>
  <si>
    <t>Porcentaje de cumplimiento de los Operativos en Zona ZAR planificados</t>
  </si>
  <si>
    <t>Meta 2026</t>
  </si>
  <si>
    <t>Producto(s) POA</t>
  </si>
  <si>
    <t>MOVILIDAD SOSTENIBLE</t>
  </si>
  <si>
    <t>TRANSPROTE DE PASAJEROS</t>
  </si>
  <si>
    <t>COMUNICACIONES</t>
  </si>
  <si>
    <t>TRÁNSITO Y VIALIDAD</t>
  </si>
  <si>
    <t>ADMINISTRATIVO Y FINANCIERO</t>
  </si>
  <si>
    <t>SEGURIDAD VIAL</t>
  </si>
  <si>
    <t>SUPERVISIÓN Y CONTROL</t>
  </si>
  <si>
    <t>OPSEVI</t>
  </si>
  <si>
    <t>INSPECTORÍA GENERAL</t>
  </si>
  <si>
    <t>LICENCIA DE CONDUCIR</t>
  </si>
  <si>
    <t>TRANSPORTE DE CARGA</t>
  </si>
  <si>
    <t>VEHÍCULO DE MOTOR</t>
  </si>
  <si>
    <t>COORDINACIÓN DE REGIONES</t>
  </si>
  <si>
    <t>REGISTRO DE TRÁNSITO Y TRANSPORTE</t>
  </si>
  <si>
    <t>ENEVIAL</t>
  </si>
  <si>
    <t>JURÍDICA</t>
  </si>
  <si>
    <t>TRANSFORMACIÓN DIGITAL</t>
  </si>
  <si>
    <t>PLANIFICACIÓN Y DESARROLLO</t>
  </si>
  <si>
    <t>RECURSOS HUMANOS</t>
  </si>
  <si>
    <t>DPTO. DE SEGURIDAD</t>
  </si>
  <si>
    <t>RELACIONES INTERINSTITUCIONALES</t>
  </si>
  <si>
    <t>ACCESO A LA INFORMACIÓN OAI</t>
  </si>
  <si>
    <t>ÁREA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</si>
</sst>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14"/>
      <color rgb="FF000000"/>
      <name val="Aptos Display"/>
      <family val="2"/>
    </font>
    <font>
      <b/>
      <sz val="12"/>
      <color rgb="FFFFFFFF"/>
      <name val="Times New Roman"/>
      <family val="1"/>
    </font>
    <font>
      <sz val="12"/>
      <color rgb="FF000000"/>
      <name val="Aptos Display"/>
      <family val="2"/>
    </font>
    <font>
      <b/>
      <sz val="12"/>
      <color rgb="FF000000"/>
      <name val="Aptos Display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0000"/>
      <name val="Aptos Display"/>
      <family val="2"/>
    </font>
    <font>
      <b/>
      <sz val="18"/>
      <color theme="0"/>
      <name val="Aptos Display"/>
      <family val="2"/>
    </font>
    <font>
      <b/>
      <sz val="18"/>
      <color rgb="FFFFFFFF"/>
      <name val="Times New Roman"/>
      <family val="1"/>
    </font>
    <font>
      <b/>
      <sz val="36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5" tint="-0.499984740745262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DD9C4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7999816888943144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FFFFFF"/>
      </left>
      <right style="thin">
        <color rgb="FFD9D9D9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9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9" fontId="8" fillId="10" borderId="1" xfId="0" applyNumberFormat="1" applyFont="1" applyFill="1" applyBorder="1" applyAlignment="1">
      <alignment horizontal="center" vertical="center" wrapText="1"/>
    </xf>
    <xf numFmtId="9" fontId="8" fillId="7" borderId="1" xfId="0" applyNumberFormat="1" applyFont="1" applyFill="1" applyBorder="1" applyAlignment="1">
      <alignment horizontal="center" vertical="center" wrapText="1"/>
    </xf>
    <xf numFmtId="9" fontId="8" fillId="9" borderId="1" xfId="0" applyNumberFormat="1" applyFont="1" applyFill="1" applyBorder="1" applyAlignment="1">
      <alignment horizontal="center" vertical="center" wrapText="1"/>
    </xf>
    <xf numFmtId="9" fontId="8" fillId="6" borderId="1" xfId="0" applyNumberFormat="1" applyFont="1" applyFill="1" applyBorder="1" applyAlignment="1">
      <alignment horizontal="center" vertical="center"/>
    </xf>
    <xf numFmtId="9" fontId="8" fillId="10" borderId="1" xfId="0" applyNumberFormat="1" applyFont="1" applyFill="1" applyBorder="1" applyAlignment="1">
      <alignment horizontal="center" vertical="center"/>
    </xf>
    <xf numFmtId="9" fontId="8" fillId="4" borderId="1" xfId="0" applyNumberFormat="1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/>
    </xf>
    <xf numFmtId="0" fontId="14" fillId="21" borderId="0" xfId="0" applyFont="1" applyFill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" fillId="6" borderId="1" xfId="2" applyNumberFormat="1" applyFont="1" applyFill="1" applyBorder="1" applyAlignment="1">
      <alignment horizontal="center" vertical="center" wrapText="1"/>
    </xf>
    <xf numFmtId="164" fontId="8" fillId="10" borderId="1" xfId="2" applyNumberFormat="1" applyFont="1" applyFill="1" applyBorder="1" applyAlignment="1">
      <alignment horizontal="center" vertical="center" wrapText="1"/>
    </xf>
    <xf numFmtId="164" fontId="8" fillId="7" borderId="1" xfId="2" applyNumberFormat="1" applyFont="1" applyFill="1" applyBorder="1" applyAlignment="1">
      <alignment horizontal="center" vertical="center" wrapText="1"/>
    </xf>
    <xf numFmtId="164" fontId="8" fillId="9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9" fontId="8" fillId="5" borderId="1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9" fontId="8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3" fontId="3" fillId="10" borderId="1" xfId="0" applyNumberFormat="1" applyFont="1" applyFill="1" applyBorder="1" applyAlignment="1">
      <alignment horizontal="center"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3" fontId="3" fillId="9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 vertical="center" wrapText="1"/>
    </xf>
    <xf numFmtId="9" fontId="1" fillId="7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20" fillId="23" borderId="1" xfId="0" applyFont="1" applyFill="1" applyBorder="1" applyAlignment="1">
      <alignment vertical="center" wrapText="1"/>
    </xf>
    <xf numFmtId="0" fontId="19" fillId="24" borderId="1" xfId="0" applyFont="1" applyFill="1" applyBorder="1" applyAlignment="1">
      <alignment vertical="center" wrapText="1"/>
    </xf>
    <xf numFmtId="0" fontId="13" fillId="25" borderId="1" xfId="0" applyFont="1" applyFill="1" applyBorder="1" applyAlignment="1">
      <alignment vertical="center" wrapText="1"/>
    </xf>
    <xf numFmtId="164" fontId="3" fillId="11" borderId="0" xfId="0" applyNumberFormat="1" applyFont="1" applyFill="1" applyAlignment="1">
      <alignment vertical="center" wrapText="1"/>
    </xf>
    <xf numFmtId="0" fontId="1" fillId="16" borderId="1" xfId="0" applyFont="1" applyFill="1" applyBorder="1" applyAlignment="1">
      <alignment vertical="center" wrapText="1"/>
    </xf>
    <xf numFmtId="0" fontId="16" fillId="2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17" fillId="2" borderId="1" xfId="0" applyFont="1" applyFill="1" applyBorder="1" applyAlignment="1" applyProtection="1">
      <alignment vertical="center" wrapText="1"/>
      <protection locked="0"/>
    </xf>
    <xf numFmtId="0" fontId="1" fillId="15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quotePrefix="1" applyFont="1" applyBorder="1" applyAlignment="1" applyProtection="1">
      <alignment vertical="center" wrapText="1"/>
      <protection locked="0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64" fontId="3" fillId="17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9" fontId="1" fillId="10" borderId="1" xfId="0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164" fontId="8" fillId="10" borderId="1" xfId="0" applyNumberFormat="1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 vertical="center"/>
    </xf>
    <xf numFmtId="164" fontId="8" fillId="9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1" fontId="3" fillId="17" borderId="1" xfId="0" applyNumberFormat="1" applyFont="1" applyFill="1" applyBorder="1" applyAlignment="1">
      <alignment horizontal="center" vertical="center"/>
    </xf>
    <xf numFmtId="1" fontId="3" fillId="20" borderId="1" xfId="0" applyNumberFormat="1" applyFont="1" applyFill="1" applyBorder="1" applyAlignment="1">
      <alignment horizontal="center" vertical="center"/>
    </xf>
    <xf numFmtId="3" fontId="3" fillId="19" borderId="1" xfId="0" applyNumberFormat="1" applyFont="1" applyFill="1" applyBorder="1" applyAlignment="1">
      <alignment horizontal="center" vertical="center"/>
    </xf>
    <xf numFmtId="3" fontId="1" fillId="18" borderId="1" xfId="0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 wrapText="1"/>
    </xf>
    <xf numFmtId="1" fontId="8" fillId="10" borderId="1" xfId="0" applyNumberFormat="1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 wrapText="1"/>
    </xf>
    <xf numFmtId="1" fontId="8" fillId="9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3" fillId="8" borderId="1" xfId="2" applyNumberFormat="1" applyFont="1" applyFill="1" applyBorder="1" applyAlignment="1">
      <alignment horizontal="center" vertical="center" wrapText="1"/>
    </xf>
    <xf numFmtId="164" fontId="3" fillId="5" borderId="1" xfId="2" applyNumberFormat="1" applyFont="1" applyFill="1" applyBorder="1" applyAlignment="1">
      <alignment horizontal="center" vertical="center" wrapText="1"/>
    </xf>
    <xf numFmtId="164" fontId="3" fillId="4" borderId="1" xfId="2" applyNumberFormat="1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1" fontId="1" fillId="8" borderId="1" xfId="2" applyNumberFormat="1" applyFont="1" applyFill="1" applyBorder="1" applyAlignment="1">
      <alignment horizontal="center" vertical="center" wrapText="1"/>
    </xf>
    <xf numFmtId="1" fontId="1" fillId="5" borderId="1" xfId="2" applyNumberFormat="1" applyFont="1" applyFill="1" applyBorder="1" applyAlignment="1">
      <alignment horizontal="center" vertical="center" wrapText="1"/>
    </xf>
    <xf numFmtId="1" fontId="1" fillId="4" borderId="1" xfId="2" applyNumberFormat="1" applyFont="1" applyFill="1" applyBorder="1" applyAlignment="1">
      <alignment horizontal="center" vertical="center" wrapText="1"/>
    </xf>
    <xf numFmtId="1" fontId="1" fillId="3" borderId="1" xfId="2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/>
    </xf>
    <xf numFmtId="3" fontId="8" fillId="10" borderId="1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164" fontId="1" fillId="6" borderId="1" xfId="2" applyNumberFormat="1" applyFont="1" applyFill="1" applyBorder="1" applyAlignment="1">
      <alignment horizontal="center" vertical="center"/>
    </xf>
    <xf numFmtId="164" fontId="1" fillId="10" borderId="1" xfId="2" applyNumberFormat="1" applyFont="1" applyFill="1" applyBorder="1" applyAlignment="1">
      <alignment horizontal="center" vertical="center"/>
    </xf>
    <xf numFmtId="164" fontId="1" fillId="4" borderId="1" xfId="2" applyNumberFormat="1" applyFont="1" applyFill="1" applyBorder="1" applyAlignment="1">
      <alignment horizontal="center" vertical="center"/>
    </xf>
    <xf numFmtId="9" fontId="1" fillId="6" borderId="1" xfId="2" applyFont="1" applyFill="1" applyBorder="1" applyAlignment="1">
      <alignment horizontal="center" vertical="center" wrapText="1"/>
    </xf>
    <xf numFmtId="9" fontId="8" fillId="10" borderId="1" xfId="2" applyFont="1" applyFill="1" applyBorder="1" applyAlignment="1">
      <alignment horizontal="center" vertical="center" wrapText="1"/>
    </xf>
    <xf numFmtId="9" fontId="8" fillId="7" borderId="1" xfId="2" applyFont="1" applyFill="1" applyBorder="1" applyAlignment="1">
      <alignment horizontal="center" vertical="center" wrapText="1"/>
    </xf>
    <xf numFmtId="9" fontId="8" fillId="9" borderId="1" xfId="2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/>
    </xf>
    <xf numFmtId="164" fontId="1" fillId="10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8" borderId="1" xfId="2" applyNumberFormat="1" applyFont="1" applyFill="1" applyBorder="1" applyAlignment="1">
      <alignment horizontal="center" vertical="center" wrapText="1"/>
    </xf>
    <xf numFmtId="164" fontId="1" fillId="5" borderId="1" xfId="2" applyNumberFormat="1" applyFont="1" applyFill="1" applyBorder="1" applyAlignment="1">
      <alignment horizontal="center" vertical="center" wrapText="1"/>
    </xf>
    <xf numFmtId="164" fontId="1" fillId="4" borderId="1" xfId="2" applyNumberFormat="1" applyFont="1" applyFill="1" applyBorder="1" applyAlignment="1">
      <alignment horizontal="center" vertical="center" wrapText="1"/>
    </xf>
    <xf numFmtId="164" fontId="1" fillId="3" borderId="1" xfId="2" applyNumberFormat="1" applyFont="1" applyFill="1" applyBorder="1" applyAlignment="1">
      <alignment horizontal="center" vertical="center" wrapText="1"/>
    </xf>
    <xf numFmtId="3" fontId="1" fillId="8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9" fontId="3" fillId="6" borderId="1" xfId="0" applyNumberFormat="1" applyFont="1" applyFill="1" applyBorder="1" applyAlignment="1">
      <alignment horizontal="center" vertical="center" wrapText="1"/>
    </xf>
    <xf numFmtId="9" fontId="3" fillId="10" borderId="1" xfId="0" applyNumberFormat="1" applyFont="1" applyFill="1" applyBorder="1" applyAlignment="1">
      <alignment horizontal="center" vertical="center" wrapText="1"/>
    </xf>
    <xf numFmtId="9" fontId="3" fillId="7" borderId="1" xfId="0" applyNumberFormat="1" applyFont="1" applyFill="1" applyBorder="1" applyAlignment="1">
      <alignment horizontal="center" vertical="center" wrapText="1"/>
    </xf>
    <xf numFmtId="9" fontId="3" fillId="9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164" fontId="3" fillId="12" borderId="1" xfId="0" applyNumberFormat="1" applyFont="1" applyFill="1" applyBorder="1" applyAlignment="1">
      <alignment horizontal="center" vertical="center" wrapText="1"/>
    </xf>
    <xf numFmtId="164" fontId="3" fillId="11" borderId="1" xfId="0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/>
    </xf>
    <xf numFmtId="3" fontId="8" fillId="9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0" fontId="1" fillId="10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 wrapText="1"/>
    </xf>
    <xf numFmtId="9" fontId="3" fillId="6" borderId="1" xfId="2" applyFont="1" applyFill="1" applyBorder="1" applyAlignment="1">
      <alignment horizontal="center" vertical="center" wrapText="1"/>
    </xf>
    <xf numFmtId="10" fontId="1" fillId="5" borderId="1" xfId="0" applyNumberFormat="1" applyFont="1" applyFill="1" applyBorder="1" applyAlignment="1">
      <alignment horizontal="center" vertical="center" wrapText="1"/>
    </xf>
    <xf numFmtId="10" fontId="1" fillId="4" borderId="1" xfId="0" applyNumberFormat="1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 vertical="center"/>
    </xf>
    <xf numFmtId="9" fontId="1" fillId="14" borderId="1" xfId="2" applyFont="1" applyFill="1" applyBorder="1" applyAlignment="1">
      <alignment horizontal="center" vertical="center" wrapText="1"/>
    </xf>
    <xf numFmtId="9" fontId="8" fillId="8" borderId="1" xfId="2" applyFont="1" applyFill="1" applyBorder="1" applyAlignment="1">
      <alignment horizontal="center" vertical="center"/>
    </xf>
    <xf numFmtId="9" fontId="8" fillId="5" borderId="1" xfId="2" applyFont="1" applyFill="1" applyBorder="1" applyAlignment="1">
      <alignment horizontal="center" vertical="center"/>
    </xf>
    <xf numFmtId="9" fontId="8" fillId="4" borderId="1" xfId="2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 vertical="center" wrapText="1"/>
    </xf>
    <xf numFmtId="165" fontId="3" fillId="13" borderId="1" xfId="1" applyNumberFormat="1" applyFont="1" applyFill="1" applyBorder="1" applyAlignment="1">
      <alignment horizontal="center" vertical="center" wrapText="1"/>
    </xf>
    <xf numFmtId="165" fontId="3" fillId="12" borderId="1" xfId="1" applyNumberFormat="1" applyFont="1" applyFill="1" applyBorder="1" applyAlignment="1">
      <alignment horizontal="center" vertical="center" wrapText="1"/>
    </xf>
    <xf numFmtId="165" fontId="3" fillId="11" borderId="1" xfId="1" applyNumberFormat="1" applyFont="1" applyFill="1" applyBorder="1" applyAlignment="1">
      <alignment horizontal="center" vertical="center" wrapText="1"/>
    </xf>
    <xf numFmtId="10" fontId="3" fillId="6" borderId="1" xfId="1" applyNumberFormat="1" applyFont="1" applyFill="1" applyBorder="1" applyAlignment="1">
      <alignment horizontal="center" vertical="center" wrapText="1"/>
    </xf>
    <xf numFmtId="10" fontId="3" fillId="13" borderId="1" xfId="1" applyNumberFormat="1" applyFont="1" applyFill="1" applyBorder="1" applyAlignment="1">
      <alignment horizontal="center" vertical="center" wrapText="1"/>
    </xf>
    <xf numFmtId="10" fontId="3" fillId="12" borderId="1" xfId="1" applyNumberFormat="1" applyFont="1" applyFill="1" applyBorder="1" applyAlignment="1">
      <alignment horizontal="center" vertical="center" wrapText="1"/>
    </xf>
    <xf numFmtId="10" fontId="3" fillId="11" borderId="1" xfId="1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164" fontId="3" fillId="6" borderId="1" xfId="1" applyNumberFormat="1" applyFont="1" applyFill="1" applyBorder="1" applyAlignment="1">
      <alignment horizontal="center" vertical="center" wrapText="1"/>
    </xf>
    <xf numFmtId="164" fontId="3" fillId="13" borderId="1" xfId="1" applyNumberFormat="1" applyFont="1" applyFill="1" applyBorder="1" applyAlignment="1">
      <alignment horizontal="center" vertical="center" wrapText="1"/>
    </xf>
    <xf numFmtId="164" fontId="3" fillId="12" borderId="1" xfId="1" applyNumberFormat="1" applyFont="1" applyFill="1" applyBorder="1" applyAlignment="1">
      <alignment horizontal="center" vertical="center" wrapText="1"/>
    </xf>
    <xf numFmtId="164" fontId="3" fillId="11" borderId="1" xfId="1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9" fontId="3" fillId="11" borderId="1" xfId="0" applyNumberFormat="1" applyFont="1" applyFill="1" applyBorder="1" applyAlignment="1">
      <alignment horizontal="center" vertical="center" wrapText="1"/>
    </xf>
    <xf numFmtId="165" fontId="3" fillId="10" borderId="1" xfId="1" applyNumberFormat="1" applyFont="1" applyFill="1" applyBorder="1" applyAlignment="1">
      <alignment horizontal="center" vertical="center" wrapText="1"/>
    </xf>
    <xf numFmtId="164" fontId="3" fillId="10" borderId="1" xfId="1" applyNumberFormat="1" applyFont="1" applyFill="1" applyBorder="1" applyAlignment="1">
      <alignment horizontal="center" vertical="center" wrapText="1"/>
    </xf>
    <xf numFmtId="1" fontId="3" fillId="6" borderId="1" xfId="2" applyNumberFormat="1" applyFont="1" applyFill="1" applyBorder="1" applyAlignment="1">
      <alignment horizontal="center" vertical="center" wrapText="1"/>
    </xf>
    <xf numFmtId="1" fontId="3" fillId="10" borderId="1" xfId="2" applyNumberFormat="1" applyFont="1" applyFill="1" applyBorder="1" applyAlignment="1">
      <alignment horizontal="center" vertical="center" wrapText="1"/>
    </xf>
    <xf numFmtId="1" fontId="3" fillId="12" borderId="1" xfId="2" applyNumberFormat="1" applyFont="1" applyFill="1" applyBorder="1" applyAlignment="1">
      <alignment horizontal="center" vertical="center" wrapText="1"/>
    </xf>
    <xf numFmtId="1" fontId="3" fillId="11" borderId="1" xfId="2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9" fontId="1" fillId="8" borderId="1" xfId="2" applyFont="1" applyFill="1" applyBorder="1" applyAlignment="1">
      <alignment horizontal="center" vertical="center" wrapText="1"/>
    </xf>
    <xf numFmtId="9" fontId="1" fillId="5" borderId="1" xfId="2" applyFont="1" applyFill="1" applyBorder="1" applyAlignment="1">
      <alignment horizontal="center" vertical="center" wrapText="1"/>
    </xf>
    <xf numFmtId="9" fontId="1" fillId="4" borderId="1" xfId="2" applyFont="1" applyFill="1" applyBorder="1" applyAlignment="1">
      <alignment horizontal="center" vertical="center" wrapText="1"/>
    </xf>
    <xf numFmtId="9" fontId="1" fillId="3" borderId="1" xfId="2" applyFont="1" applyFill="1" applyBorder="1" applyAlignment="1">
      <alignment horizontal="center" vertical="center" wrapText="1"/>
    </xf>
    <xf numFmtId="0" fontId="1" fillId="3" borderId="1" xfId="2" applyNumberFormat="1" applyFont="1" applyFill="1" applyBorder="1" applyAlignment="1">
      <alignment horizontal="center" vertical="center" wrapText="1"/>
    </xf>
    <xf numFmtId="2" fontId="1" fillId="8" borderId="1" xfId="2" applyNumberFormat="1" applyFont="1" applyFill="1" applyBorder="1" applyAlignment="1">
      <alignment horizontal="center" vertical="center" wrapText="1"/>
    </xf>
    <xf numFmtId="2" fontId="1" fillId="5" borderId="1" xfId="2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 vertical="center"/>
    </xf>
    <xf numFmtId="164" fontId="8" fillId="8" borderId="1" xfId="2" applyNumberFormat="1" applyFont="1" applyFill="1" applyBorder="1" applyAlignment="1">
      <alignment horizontal="center" vertical="center"/>
    </xf>
    <xf numFmtId="164" fontId="8" fillId="5" borderId="1" xfId="2" applyNumberFormat="1" applyFont="1" applyFill="1" applyBorder="1" applyAlignment="1">
      <alignment horizontal="center" vertical="center"/>
    </xf>
    <xf numFmtId="164" fontId="8" fillId="4" borderId="1" xfId="2" applyNumberFormat="1" applyFont="1" applyFill="1" applyBorder="1" applyAlignment="1">
      <alignment horizontal="center" vertical="center"/>
    </xf>
    <xf numFmtId="164" fontId="8" fillId="3" borderId="1" xfId="2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9" fontId="8" fillId="8" borderId="1" xfId="0" applyNumberFormat="1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9" fontId="2" fillId="15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17" borderId="1" xfId="0" applyNumberFormat="1" applyFont="1" applyFill="1" applyBorder="1" applyAlignment="1">
      <alignment horizontal="center" vertical="center" wrapText="1"/>
    </xf>
    <xf numFmtId="1" fontId="6" fillId="17" borderId="1" xfId="0" applyNumberFormat="1" applyFont="1" applyFill="1" applyBorder="1" applyAlignment="1">
      <alignment horizontal="center" vertical="center" wrapText="1"/>
    </xf>
    <xf numFmtId="1" fontId="6" fillId="17" borderId="1" xfId="2" applyNumberFormat="1" applyFont="1" applyFill="1" applyBorder="1" applyAlignment="1">
      <alignment horizontal="center" vertical="center" wrapText="1"/>
    </xf>
    <xf numFmtId="3" fontId="6" fillId="17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6" fillId="0" borderId="1" xfId="2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5" fillId="16" borderId="1" xfId="0" applyFont="1" applyFill="1" applyBorder="1" applyAlignment="1">
      <alignment vertical="center" wrapText="1"/>
    </xf>
    <xf numFmtId="0" fontId="21" fillId="21" borderId="5" xfId="0" applyFont="1" applyFill="1" applyBorder="1" applyAlignment="1">
      <alignment horizontal="center" vertical="center" wrapText="1"/>
    </xf>
    <xf numFmtId="0" fontId="21" fillId="21" borderId="4" xfId="0" applyFont="1" applyFill="1" applyBorder="1" applyAlignment="1">
      <alignment horizontal="center" vertical="center" wrapText="1"/>
    </xf>
    <xf numFmtId="0" fontId="21" fillId="21" borderId="7" xfId="0" applyFont="1" applyFill="1" applyBorder="1" applyAlignment="1">
      <alignment horizontal="left" vertical="center" wrapText="1"/>
    </xf>
    <xf numFmtId="0" fontId="21" fillId="21" borderId="6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320169</xdr:colOff>
      <xdr:row>0</xdr:row>
      <xdr:rowOff>35857</xdr:rowOff>
    </xdr:from>
    <xdr:to>
      <xdr:col>0</xdr:col>
      <xdr:colOff>6006353</xdr:colOff>
      <xdr:row>2</xdr:row>
      <xdr:rowOff>493059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2897C6-1A9A-46B1-9A68-2B6F2F0F419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49" t="20802" r="12099" b="21290"/>
        <a:stretch/>
      </xdr:blipFill>
      <xdr:spPr bwMode="auto">
        <a:xfrm>
          <a:off x="320169" y="35857"/>
          <a:ext cx="5686184" cy="16405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.rodriguez\OneDrive%20-%20INSTITUTO%20NACIONAL%20DE%20TRANSITO\Escritorio\INTRANT\informes\POA%202026\Consolidado%20FINAL_%20Metas%20POA%202026%20INTRANT.xlsx" TargetMode="External"/><Relationship Id="rId1" Type="http://schemas.openxmlformats.org/officeDocument/2006/relationships/externalLinkPath" Target="Consolidado%20FINAL_%20Metas%20POA%202026%20INTRA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cion\Desktop\INTRANT\informes\PACC\PACC_2024_V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METAS"/>
      <sheetName val="Hoja5"/>
      <sheetName val="Hoja6"/>
      <sheetName val="Base de Datos METAS POA 2025"/>
      <sheetName val="Distribución Metas 2026"/>
      <sheetName val="Alineación PEI 2025-2028"/>
      <sheetName val="Plantilla 2025-2029"/>
      <sheetName val="Hoja3"/>
      <sheetName val="productos y subproductos "/>
      <sheetName val="Base de datos metas"/>
      <sheetName val="Movilidad Sostenible_Metas"/>
      <sheetName val="Seguridad Vial"/>
      <sheetName val="Licencia de Conducir"/>
      <sheetName val="Transporte de Pasajero"/>
      <sheetName val="Transporte de Carga"/>
      <sheetName val="Supervisión y Control"/>
      <sheetName val="Inspectoría General"/>
      <sheetName val="Tránsito y Vialidad"/>
      <sheetName val="Vehículo de Motor"/>
      <sheetName val="Coordinacion Regiones"/>
      <sheetName val="Registro de Tránsito y Transpor"/>
      <sheetName val="ENEVIAL"/>
      <sheetName val="OPSEVI"/>
      <sheetName val="Depto. Seguridad"/>
      <sheetName val="Administrativo y Financiero"/>
      <sheetName val="RRHH"/>
      <sheetName val="Jurídica"/>
      <sheetName val="Tecnología de la Información"/>
      <sheetName val="Planificación y Desarrollo"/>
      <sheetName val="Comunicaciones"/>
      <sheetName val="Relaciones Interinstitucionales"/>
      <sheetName val="Acceso a la Información"/>
      <sheetName val="Cooperación Internacional"/>
      <sheetName val="DESPACHO 2024"/>
      <sheetName val="ALINEACION PEI"/>
      <sheetName val="Reporte productos"/>
      <sheetName val="Dpto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Yakaira Rodriguez Espinal" id="{17663E6B-EEBC-4D3D-A984-7E9858689BAE}" userId="S::y.rodriguez@intrant.gob.do::4a412515-62a4-4748-943e-9452c249dab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72" dT="2025-03-28T13:35:40.64" personId="{17663E6B-EEBC-4D3D-A984-7E9858689BAE}" id="{95B1ADE8-6E1C-4DC5-AF86-CCDB0A3DF6A1}">
    <text>normativa técnica de casco, procedimiento sancionador y normativa técnica de planes empresariales de seguridad vial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E377-9D2A-4409-BC76-0EBDAAE2F118}">
  <sheetPr>
    <tabColor rgb="FF00B0F0"/>
    <pageSetUpPr fitToPage="1"/>
  </sheetPr>
  <dimension ref="A1:AA326"/>
  <sheetViews>
    <sheetView tabSelected="1" view="pageBreakPreview" zoomScale="85" zoomScaleNormal="100" zoomScaleSheetLayoutView="85" workbookViewId="0">
      <selection activeCell="B13" sqref="B13"/>
    </sheetView>
  </sheetViews>
  <sheetFormatPr baseColWidth="10" defaultColWidth="11.44140625" defaultRowHeight="15.6" x14ac:dyDescent="0.3"/>
  <cols>
    <col min="1" max="1" width="94.88671875" style="2" customWidth="1"/>
    <col min="2" max="2" width="84.44140625" style="1" customWidth="1"/>
    <col min="3" max="3" width="26.77734375" style="1" customWidth="1"/>
    <col min="4" max="4" width="46.44140625" style="2" customWidth="1"/>
    <col min="5" max="5" width="19.21875" style="2" customWidth="1"/>
    <col min="6" max="6" width="17.44140625" style="3" bestFit="1" customWidth="1"/>
    <col min="7" max="7" width="9" style="4" bestFit="1" customWidth="1"/>
    <col min="8" max="9" width="9" style="3" bestFit="1" customWidth="1"/>
    <col min="10" max="10" width="12.6640625" style="3" bestFit="1" customWidth="1"/>
    <col min="11" max="11" width="16.6640625" style="2" hidden="1" customWidth="1"/>
    <col min="12" max="16384" width="11.44140625" style="2"/>
  </cols>
  <sheetData>
    <row r="1" spans="1:11" s="1" customFormat="1" ht="46.8" customHeight="1" x14ac:dyDescent="0.3">
      <c r="A1" s="66"/>
      <c r="B1" s="292" t="s">
        <v>372</v>
      </c>
      <c r="C1" s="292"/>
      <c r="D1" s="292"/>
      <c r="E1" s="292"/>
      <c r="F1" s="292"/>
      <c r="G1" s="292"/>
      <c r="H1" s="292"/>
      <c r="I1" s="292"/>
      <c r="J1" s="292"/>
    </row>
    <row r="2" spans="1:11" s="1" customFormat="1" ht="46.8" customHeight="1" x14ac:dyDescent="0.3">
      <c r="A2" s="66"/>
      <c r="B2" s="293" t="s">
        <v>225</v>
      </c>
      <c r="C2" s="293"/>
      <c r="D2" s="293"/>
      <c r="E2" s="293"/>
      <c r="F2" s="293"/>
      <c r="G2" s="293"/>
      <c r="H2" s="293"/>
      <c r="I2" s="293"/>
      <c r="J2" s="293"/>
    </row>
    <row r="3" spans="1:11" s="1" customFormat="1" ht="46.8" customHeight="1" x14ac:dyDescent="0.3">
      <c r="A3" s="66"/>
      <c r="B3" s="294" t="s">
        <v>373</v>
      </c>
      <c r="C3" s="294"/>
      <c r="D3" s="294"/>
      <c r="E3" s="294"/>
      <c r="F3" s="294"/>
      <c r="G3" s="294"/>
      <c r="H3" s="294"/>
      <c r="I3" s="294"/>
      <c r="J3" s="294"/>
    </row>
    <row r="4" spans="1:11" s="7" customFormat="1" ht="51.6" customHeight="1" x14ac:dyDescent="0.3">
      <c r="A4" s="290" t="s">
        <v>545</v>
      </c>
      <c r="B4" s="291" t="s">
        <v>0</v>
      </c>
      <c r="C4" s="288" t="s">
        <v>1</v>
      </c>
      <c r="D4" s="290" t="s">
        <v>568</v>
      </c>
      <c r="E4" s="288" t="s">
        <v>2</v>
      </c>
      <c r="F4" s="288" t="s">
        <v>544</v>
      </c>
      <c r="G4" s="289" t="s">
        <v>3</v>
      </c>
      <c r="H4" s="289" t="s">
        <v>4</v>
      </c>
      <c r="I4" s="289" t="s">
        <v>5</v>
      </c>
      <c r="J4" s="289" t="s">
        <v>6</v>
      </c>
    </row>
    <row r="5" spans="1:11" s="67" customFormat="1" ht="23.4" x14ac:dyDescent="0.3">
      <c r="A5" s="68" t="s">
        <v>498</v>
      </c>
      <c r="B5" s="68"/>
      <c r="C5" s="68"/>
      <c r="D5" s="68"/>
      <c r="E5" s="68"/>
      <c r="F5" s="68"/>
      <c r="G5" s="68"/>
      <c r="H5" s="68"/>
      <c r="I5" s="68"/>
      <c r="J5" s="68"/>
      <c r="K5" s="24"/>
    </row>
    <row r="6" spans="1:11" s="67" customFormat="1" ht="21" x14ac:dyDescent="0.3">
      <c r="A6" s="69" t="s">
        <v>516</v>
      </c>
      <c r="B6" s="69"/>
      <c r="C6" s="69"/>
      <c r="D6" s="69"/>
      <c r="E6" s="69"/>
      <c r="F6" s="69"/>
      <c r="G6" s="69"/>
      <c r="H6" s="69"/>
      <c r="I6" s="69"/>
      <c r="J6" s="69"/>
      <c r="K6" s="24"/>
    </row>
    <row r="7" spans="1:11" s="67" customFormat="1" ht="21" x14ac:dyDescent="0.3">
      <c r="A7" s="70" t="s">
        <v>521</v>
      </c>
      <c r="B7" s="70"/>
      <c r="C7" s="70"/>
      <c r="D7" s="70"/>
      <c r="E7" s="70"/>
      <c r="F7" s="70"/>
      <c r="G7" s="70"/>
      <c r="H7" s="70"/>
      <c r="I7" s="70"/>
      <c r="J7" s="70"/>
      <c r="K7" s="24"/>
    </row>
    <row r="8" spans="1:11" s="67" customFormat="1" ht="21" x14ac:dyDescent="0.3">
      <c r="A8" s="73" t="s">
        <v>520</v>
      </c>
      <c r="B8" s="73"/>
      <c r="C8" s="73"/>
      <c r="D8" s="73"/>
      <c r="E8" s="73"/>
      <c r="F8" s="73"/>
      <c r="G8" s="73"/>
      <c r="H8" s="73"/>
      <c r="I8" s="73"/>
      <c r="J8" s="73"/>
      <c r="K8" s="24"/>
    </row>
    <row r="9" spans="1:11" s="7" customFormat="1" ht="18" x14ac:dyDescent="0.3">
      <c r="A9" s="8" t="s">
        <v>14</v>
      </c>
      <c r="B9" s="8" t="s">
        <v>15</v>
      </c>
      <c r="C9" s="8" t="s">
        <v>16</v>
      </c>
      <c r="D9" s="287" t="s">
        <v>546</v>
      </c>
      <c r="E9" s="8" t="s">
        <v>18</v>
      </c>
      <c r="F9" s="257">
        <v>2</v>
      </c>
      <c r="G9" s="11"/>
      <c r="H9" s="12">
        <v>1</v>
      </c>
      <c r="I9" s="96"/>
      <c r="J9" s="14">
        <v>1</v>
      </c>
    </row>
    <row r="10" spans="1:11" s="7" customFormat="1" ht="18" x14ac:dyDescent="0.3">
      <c r="A10" s="8" t="s">
        <v>7</v>
      </c>
      <c r="B10" s="8" t="s">
        <v>8</v>
      </c>
      <c r="C10" s="8" t="s">
        <v>9</v>
      </c>
      <c r="D10" s="287" t="s">
        <v>546</v>
      </c>
      <c r="E10" s="8" t="s">
        <v>18</v>
      </c>
      <c r="F10" s="258">
        <v>5</v>
      </c>
      <c r="G10" s="11">
        <v>1</v>
      </c>
      <c r="H10" s="12">
        <v>2</v>
      </c>
      <c r="I10" s="96" t="s">
        <v>374</v>
      </c>
      <c r="J10" s="14">
        <v>2</v>
      </c>
    </row>
    <row r="11" spans="1:11" s="7" customFormat="1" ht="18" x14ac:dyDescent="0.3">
      <c r="A11" s="8" t="s">
        <v>56</v>
      </c>
      <c r="B11" s="8" t="s">
        <v>57</v>
      </c>
      <c r="C11" s="8" t="s">
        <v>58</v>
      </c>
      <c r="D11" s="287" t="s">
        <v>546</v>
      </c>
      <c r="E11" s="8" t="s">
        <v>18</v>
      </c>
      <c r="F11" s="258">
        <v>3</v>
      </c>
      <c r="G11" s="11">
        <v>1</v>
      </c>
      <c r="H11" s="12" t="s">
        <v>374</v>
      </c>
      <c r="I11" s="96" t="s">
        <v>374</v>
      </c>
      <c r="J11" s="14">
        <v>1</v>
      </c>
    </row>
    <row r="12" spans="1:11" s="7" customFormat="1" ht="18" x14ac:dyDescent="0.3">
      <c r="A12" s="8" t="s">
        <v>54</v>
      </c>
      <c r="B12" s="8" t="s">
        <v>55</v>
      </c>
      <c r="C12" s="9" t="s">
        <v>29</v>
      </c>
      <c r="D12" s="287" t="s">
        <v>546</v>
      </c>
      <c r="E12" s="8" t="s">
        <v>18</v>
      </c>
      <c r="F12" s="38">
        <v>1</v>
      </c>
      <c r="G12" s="97">
        <v>1</v>
      </c>
      <c r="H12" s="98">
        <v>1</v>
      </c>
      <c r="I12" s="99">
        <v>1</v>
      </c>
      <c r="J12" s="100">
        <v>1</v>
      </c>
    </row>
    <row r="13" spans="1:11" s="7" customFormat="1" ht="18" x14ac:dyDescent="0.3">
      <c r="A13" s="8" t="s">
        <v>48</v>
      </c>
      <c r="B13" s="8" t="s">
        <v>49</v>
      </c>
      <c r="C13" s="8" t="s">
        <v>50</v>
      </c>
      <c r="D13" s="78" t="s">
        <v>547</v>
      </c>
      <c r="E13" s="8" t="s">
        <v>522</v>
      </c>
      <c r="F13" s="10">
        <v>14</v>
      </c>
      <c r="G13" s="101">
        <v>2</v>
      </c>
      <c r="H13" s="102">
        <v>5</v>
      </c>
      <c r="I13" s="103">
        <v>4</v>
      </c>
      <c r="J13" s="104">
        <v>3</v>
      </c>
    </row>
    <row r="14" spans="1:11" s="7" customFormat="1" ht="31.2" x14ac:dyDescent="0.3">
      <c r="A14" s="8" t="s">
        <v>51</v>
      </c>
      <c r="B14" s="9" t="s">
        <v>524</v>
      </c>
      <c r="C14" s="9" t="s">
        <v>53</v>
      </c>
      <c r="D14" s="78" t="s">
        <v>547</v>
      </c>
      <c r="E14" s="8" t="s">
        <v>18</v>
      </c>
      <c r="F14" s="10">
        <v>80</v>
      </c>
      <c r="G14" s="11">
        <v>20</v>
      </c>
      <c r="H14" s="12">
        <v>20</v>
      </c>
      <c r="I14" s="13">
        <v>20</v>
      </c>
      <c r="J14" s="14">
        <v>20</v>
      </c>
    </row>
    <row r="15" spans="1:11" s="7" customFormat="1" ht="18" x14ac:dyDescent="0.3">
      <c r="A15" s="8" t="s">
        <v>51</v>
      </c>
      <c r="B15" s="9" t="s">
        <v>523</v>
      </c>
      <c r="C15" s="9" t="s">
        <v>52</v>
      </c>
      <c r="D15" s="78" t="s">
        <v>547</v>
      </c>
      <c r="E15" s="8" t="s">
        <v>522</v>
      </c>
      <c r="F15" s="10">
        <v>30</v>
      </c>
      <c r="G15" s="101">
        <v>6</v>
      </c>
      <c r="H15" s="102">
        <v>9</v>
      </c>
      <c r="I15" s="103">
        <v>4</v>
      </c>
      <c r="J15" s="104">
        <v>11</v>
      </c>
    </row>
    <row r="16" spans="1:11" s="7" customFormat="1" ht="18" x14ac:dyDescent="0.3">
      <c r="A16" s="84" t="s">
        <v>17</v>
      </c>
      <c r="B16" s="8" t="s">
        <v>23</v>
      </c>
      <c r="C16" s="8" t="s">
        <v>24</v>
      </c>
      <c r="D16" s="6" t="s">
        <v>547</v>
      </c>
      <c r="E16" s="8" t="s">
        <v>18</v>
      </c>
      <c r="F16" s="259">
        <v>12</v>
      </c>
      <c r="G16" s="101">
        <v>3</v>
      </c>
      <c r="H16" s="102">
        <v>3</v>
      </c>
      <c r="I16" s="103">
        <v>3</v>
      </c>
      <c r="J16" s="104">
        <v>3</v>
      </c>
    </row>
    <row r="17" spans="1:11" s="7" customFormat="1" ht="18" x14ac:dyDescent="0.3">
      <c r="A17" s="85"/>
      <c r="B17" s="8" t="s">
        <v>21</v>
      </c>
      <c r="C17" s="8" t="s">
        <v>22</v>
      </c>
      <c r="D17" s="6" t="s">
        <v>547</v>
      </c>
      <c r="E17" s="8" t="s">
        <v>10</v>
      </c>
      <c r="F17" s="259">
        <v>24</v>
      </c>
      <c r="G17" s="101">
        <v>9</v>
      </c>
      <c r="H17" s="102">
        <v>9</v>
      </c>
      <c r="I17" s="103">
        <v>3</v>
      </c>
      <c r="J17" s="104">
        <v>3</v>
      </c>
    </row>
    <row r="18" spans="1:11" s="7" customFormat="1" ht="31.2" x14ac:dyDescent="0.3">
      <c r="A18" s="86"/>
      <c r="B18" s="8" t="s">
        <v>19</v>
      </c>
      <c r="C18" s="8" t="s">
        <v>20</v>
      </c>
      <c r="D18" s="6" t="s">
        <v>547</v>
      </c>
      <c r="E18" s="8" t="s">
        <v>10</v>
      </c>
      <c r="F18" s="259">
        <v>6</v>
      </c>
      <c r="G18" s="101" t="s">
        <v>374</v>
      </c>
      <c r="H18" s="102">
        <v>3</v>
      </c>
      <c r="I18" s="103" t="s">
        <v>374</v>
      </c>
      <c r="J18" s="104">
        <v>3</v>
      </c>
    </row>
    <row r="19" spans="1:11" s="7" customFormat="1" ht="18" x14ac:dyDescent="0.3">
      <c r="A19" s="8" t="s">
        <v>519</v>
      </c>
      <c r="B19" s="9" t="s">
        <v>25</v>
      </c>
      <c r="C19" s="9" t="s">
        <v>26</v>
      </c>
      <c r="D19" s="6" t="s">
        <v>547</v>
      </c>
      <c r="E19" s="9" t="s">
        <v>10</v>
      </c>
      <c r="F19" s="260">
        <v>45</v>
      </c>
      <c r="G19" s="101">
        <v>10</v>
      </c>
      <c r="H19" s="102">
        <v>10</v>
      </c>
      <c r="I19" s="103">
        <v>15</v>
      </c>
      <c r="J19" s="104">
        <v>10</v>
      </c>
    </row>
    <row r="20" spans="1:11" s="7" customFormat="1" ht="18" x14ac:dyDescent="0.3">
      <c r="A20" s="70" t="s">
        <v>515</v>
      </c>
      <c r="B20" s="70"/>
      <c r="C20" s="70"/>
      <c r="D20" s="70"/>
      <c r="E20" s="70"/>
      <c r="F20" s="70"/>
      <c r="G20" s="70"/>
      <c r="H20" s="70"/>
      <c r="I20" s="70"/>
      <c r="J20" s="70"/>
      <c r="K20" s="74"/>
    </row>
    <row r="21" spans="1:11" s="7" customFormat="1" ht="18" x14ac:dyDescent="0.3">
      <c r="A21" s="73" t="s">
        <v>17</v>
      </c>
      <c r="B21" s="73"/>
      <c r="C21" s="73"/>
      <c r="D21" s="73"/>
      <c r="E21" s="73"/>
      <c r="F21" s="73"/>
      <c r="G21" s="73"/>
      <c r="H21" s="73"/>
      <c r="I21" s="73"/>
      <c r="J21" s="73"/>
      <c r="K21" s="74"/>
    </row>
    <row r="22" spans="1:11" s="7" customFormat="1" ht="18" x14ac:dyDescent="0.3">
      <c r="A22" s="87" t="s">
        <v>27</v>
      </c>
      <c r="B22" s="77" t="s">
        <v>31</v>
      </c>
      <c r="C22" s="77" t="s">
        <v>29</v>
      </c>
      <c r="D22" s="287" t="s">
        <v>546</v>
      </c>
      <c r="E22" s="78" t="s">
        <v>18</v>
      </c>
      <c r="F22" s="261">
        <v>1</v>
      </c>
      <c r="G22" s="105"/>
      <c r="H22" s="106"/>
      <c r="I22" s="107"/>
      <c r="J22" s="108">
        <v>1</v>
      </c>
    </row>
    <row r="23" spans="1:11" s="7" customFormat="1" ht="31.2" x14ac:dyDescent="0.3">
      <c r="A23" s="88"/>
      <c r="B23" s="77" t="s">
        <v>30</v>
      </c>
      <c r="C23" s="77" t="s">
        <v>29</v>
      </c>
      <c r="D23" s="287" t="s">
        <v>546</v>
      </c>
      <c r="E23" s="78" t="s">
        <v>18</v>
      </c>
      <c r="F23" s="261">
        <v>1</v>
      </c>
      <c r="G23" s="109">
        <v>0.2</v>
      </c>
      <c r="H23" s="110">
        <v>0.4</v>
      </c>
      <c r="I23" s="111">
        <v>0.6</v>
      </c>
      <c r="J23" s="108">
        <v>1</v>
      </c>
    </row>
    <row r="24" spans="1:11" s="7" customFormat="1" ht="31.2" x14ac:dyDescent="0.3">
      <c r="A24" s="88"/>
      <c r="B24" s="77" t="s">
        <v>28</v>
      </c>
      <c r="C24" s="77" t="s">
        <v>29</v>
      </c>
      <c r="D24" s="287" t="s">
        <v>546</v>
      </c>
      <c r="E24" s="78" t="s">
        <v>18</v>
      </c>
      <c r="F24" s="262">
        <v>1</v>
      </c>
      <c r="G24" s="109">
        <v>0.2</v>
      </c>
      <c r="H24" s="110">
        <v>0.4</v>
      </c>
      <c r="I24" s="111">
        <v>0.6</v>
      </c>
      <c r="J24" s="108">
        <v>1</v>
      </c>
    </row>
    <row r="25" spans="1:11" s="7" customFormat="1" ht="18" x14ac:dyDescent="0.3">
      <c r="A25" s="89"/>
      <c r="B25" s="77" t="s">
        <v>32</v>
      </c>
      <c r="C25" s="77" t="s">
        <v>33</v>
      </c>
      <c r="D25" s="287" t="s">
        <v>546</v>
      </c>
      <c r="E25" s="78" t="s">
        <v>18</v>
      </c>
      <c r="F25" s="263">
        <v>150</v>
      </c>
      <c r="G25" s="105">
        <f>+F25*20%</f>
        <v>30</v>
      </c>
      <c r="H25" s="106">
        <f>+F25*20%</f>
        <v>30</v>
      </c>
      <c r="I25" s="107">
        <f>+F25*20%</f>
        <v>30</v>
      </c>
      <c r="J25" s="112">
        <f>+F25*40%</f>
        <v>60</v>
      </c>
    </row>
    <row r="26" spans="1:11" s="7" customFormat="1" ht="18" x14ac:dyDescent="0.3">
      <c r="A26" s="87" t="s">
        <v>38</v>
      </c>
      <c r="B26" s="77" t="s">
        <v>39</v>
      </c>
      <c r="C26" s="77" t="s">
        <v>40</v>
      </c>
      <c r="D26" s="287" t="s">
        <v>546</v>
      </c>
      <c r="E26" s="78" t="s">
        <v>18</v>
      </c>
      <c r="F26" s="263">
        <v>5</v>
      </c>
      <c r="G26" s="105">
        <v>1</v>
      </c>
      <c r="H26" s="106">
        <v>1</v>
      </c>
      <c r="I26" s="107">
        <v>1</v>
      </c>
      <c r="J26" s="112">
        <v>2</v>
      </c>
    </row>
    <row r="27" spans="1:11" s="7" customFormat="1" ht="18" x14ac:dyDescent="0.3">
      <c r="A27" s="88"/>
      <c r="B27" s="77" t="s">
        <v>518</v>
      </c>
      <c r="C27" s="77" t="s">
        <v>44</v>
      </c>
      <c r="D27" s="287" t="s">
        <v>546</v>
      </c>
      <c r="E27" s="78" t="s">
        <v>18</v>
      </c>
      <c r="F27" s="263">
        <v>320</v>
      </c>
      <c r="G27" s="105">
        <v>80</v>
      </c>
      <c r="H27" s="106">
        <v>80</v>
      </c>
      <c r="I27" s="107">
        <v>80</v>
      </c>
      <c r="J27" s="112">
        <v>80</v>
      </c>
    </row>
    <row r="28" spans="1:11" s="7" customFormat="1" ht="18" x14ac:dyDescent="0.3">
      <c r="A28" s="88"/>
      <c r="B28" s="77" t="s">
        <v>46</v>
      </c>
      <c r="C28" s="77" t="s">
        <v>47</v>
      </c>
      <c r="D28" s="287" t="s">
        <v>546</v>
      </c>
      <c r="E28" s="78" t="s">
        <v>18</v>
      </c>
      <c r="F28" s="263">
        <v>2</v>
      </c>
      <c r="G28" s="105">
        <v>1</v>
      </c>
      <c r="H28" s="106"/>
      <c r="I28" s="107"/>
      <c r="J28" s="112">
        <v>1</v>
      </c>
    </row>
    <row r="29" spans="1:11" x14ac:dyDescent="0.3">
      <c r="A29" s="88"/>
      <c r="B29" s="77" t="s">
        <v>45</v>
      </c>
      <c r="C29" s="77" t="s">
        <v>29</v>
      </c>
      <c r="D29" s="287" t="s">
        <v>546</v>
      </c>
      <c r="E29" s="78" t="s">
        <v>18</v>
      </c>
      <c r="F29" s="261">
        <v>1</v>
      </c>
      <c r="G29" s="113">
        <v>1</v>
      </c>
      <c r="H29" s="110">
        <v>1</v>
      </c>
      <c r="I29" s="111">
        <v>1</v>
      </c>
      <c r="J29" s="108">
        <v>1</v>
      </c>
    </row>
    <row r="30" spans="1:11" x14ac:dyDescent="0.3">
      <c r="A30" s="88"/>
      <c r="B30" s="77" t="s">
        <v>517</v>
      </c>
      <c r="C30" s="77" t="s">
        <v>41</v>
      </c>
      <c r="D30" s="287" t="s">
        <v>546</v>
      </c>
      <c r="E30" s="78" t="s">
        <v>18</v>
      </c>
      <c r="F30" s="263">
        <v>4</v>
      </c>
      <c r="G30" s="105">
        <v>1</v>
      </c>
      <c r="H30" s="106">
        <v>1</v>
      </c>
      <c r="I30" s="107">
        <v>1</v>
      </c>
      <c r="J30" s="112">
        <v>1</v>
      </c>
    </row>
    <row r="31" spans="1:11" x14ac:dyDescent="0.3">
      <c r="A31" s="89"/>
      <c r="B31" s="79" t="s">
        <v>42</v>
      </c>
      <c r="C31" s="77" t="s">
        <v>43</v>
      </c>
      <c r="D31" s="287" t="s">
        <v>546</v>
      </c>
      <c r="E31" s="78" t="s">
        <v>18</v>
      </c>
      <c r="F31" s="263">
        <v>6</v>
      </c>
      <c r="G31" s="114">
        <v>2</v>
      </c>
      <c r="H31" s="115">
        <v>1</v>
      </c>
      <c r="I31" s="116">
        <v>2</v>
      </c>
      <c r="J31" s="112">
        <v>1</v>
      </c>
    </row>
    <row r="32" spans="1:11" ht="46.8" customHeight="1" x14ac:dyDescent="0.3">
      <c r="A32" s="84" t="s">
        <v>34</v>
      </c>
      <c r="B32" s="8" t="s">
        <v>514</v>
      </c>
      <c r="C32" s="8" t="s">
        <v>29</v>
      </c>
      <c r="D32" s="78" t="s">
        <v>549</v>
      </c>
      <c r="E32" s="9" t="s">
        <v>10</v>
      </c>
      <c r="F32" s="264">
        <v>1</v>
      </c>
      <c r="G32" s="26">
        <v>1</v>
      </c>
      <c r="H32" s="27">
        <v>1</v>
      </c>
      <c r="I32" s="28">
        <v>1</v>
      </c>
      <c r="J32" s="29">
        <v>1</v>
      </c>
    </row>
    <row r="33" spans="1:10" ht="46.8" customHeight="1" x14ac:dyDescent="0.3">
      <c r="A33" s="86"/>
      <c r="B33" s="8" t="s">
        <v>36</v>
      </c>
      <c r="C33" s="8" t="s">
        <v>29</v>
      </c>
      <c r="D33" s="6" t="s">
        <v>549</v>
      </c>
      <c r="E33" s="9" t="s">
        <v>10</v>
      </c>
      <c r="F33" s="25">
        <v>1</v>
      </c>
      <c r="G33" s="26">
        <v>1</v>
      </c>
      <c r="H33" s="27">
        <v>1</v>
      </c>
      <c r="I33" s="28">
        <v>1</v>
      </c>
      <c r="J33" s="29">
        <v>1</v>
      </c>
    </row>
    <row r="34" spans="1:10" ht="31.2" x14ac:dyDescent="0.3">
      <c r="A34" s="84" t="s">
        <v>37</v>
      </c>
      <c r="B34" s="9" t="s">
        <v>60</v>
      </c>
      <c r="C34" s="9" t="s">
        <v>29</v>
      </c>
      <c r="D34" s="6" t="s">
        <v>549</v>
      </c>
      <c r="E34" s="9" t="s">
        <v>10</v>
      </c>
      <c r="F34" s="25">
        <v>1</v>
      </c>
      <c r="G34" s="26">
        <v>1</v>
      </c>
      <c r="H34" s="27">
        <v>1</v>
      </c>
      <c r="I34" s="28">
        <v>1</v>
      </c>
      <c r="J34" s="29">
        <v>1</v>
      </c>
    </row>
    <row r="35" spans="1:10" ht="31.2" customHeight="1" x14ac:dyDescent="0.3">
      <c r="A35" s="86"/>
      <c r="B35" s="8" t="s">
        <v>35</v>
      </c>
      <c r="C35" s="8" t="s">
        <v>29</v>
      </c>
      <c r="D35" s="6" t="s">
        <v>549</v>
      </c>
      <c r="E35" s="9" t="s">
        <v>18</v>
      </c>
      <c r="F35" s="25">
        <v>1</v>
      </c>
      <c r="G35" s="26">
        <v>1</v>
      </c>
      <c r="H35" s="27">
        <v>1</v>
      </c>
      <c r="I35" s="28">
        <v>1</v>
      </c>
      <c r="J35" s="29">
        <v>1</v>
      </c>
    </row>
    <row r="36" spans="1:10" ht="46.8" x14ac:dyDescent="0.3">
      <c r="A36" s="8" t="s">
        <v>34</v>
      </c>
      <c r="B36" s="8" t="s">
        <v>514</v>
      </c>
      <c r="C36" s="8" t="s">
        <v>29</v>
      </c>
      <c r="D36" s="6" t="s">
        <v>549</v>
      </c>
      <c r="E36" s="9" t="s">
        <v>18</v>
      </c>
      <c r="F36" s="25">
        <v>1</v>
      </c>
      <c r="G36" s="26">
        <v>1</v>
      </c>
      <c r="H36" s="27">
        <v>1</v>
      </c>
      <c r="I36" s="28">
        <v>1</v>
      </c>
      <c r="J36" s="29">
        <v>1</v>
      </c>
    </row>
    <row r="37" spans="1:10" x14ac:dyDescent="0.3">
      <c r="A37" s="8" t="s">
        <v>59</v>
      </c>
      <c r="B37" s="8" t="s">
        <v>59</v>
      </c>
      <c r="C37" s="8" t="s">
        <v>499</v>
      </c>
      <c r="D37" s="6" t="s">
        <v>547</v>
      </c>
      <c r="E37" s="8" t="s">
        <v>18</v>
      </c>
      <c r="F37" s="30">
        <v>1</v>
      </c>
      <c r="G37" s="11"/>
      <c r="H37" s="12"/>
      <c r="I37" s="13"/>
      <c r="J37" s="14">
        <v>1</v>
      </c>
    </row>
    <row r="38" spans="1:10" ht="21" x14ac:dyDescent="0.3">
      <c r="A38" s="69" t="s">
        <v>535</v>
      </c>
      <c r="B38" s="69"/>
      <c r="C38" s="69"/>
      <c r="D38" s="69"/>
      <c r="E38" s="69"/>
      <c r="F38" s="69"/>
      <c r="G38" s="69"/>
      <c r="H38" s="69"/>
      <c r="I38" s="69"/>
      <c r="J38" s="69"/>
    </row>
    <row r="39" spans="1:10" ht="18" x14ac:dyDescent="0.3">
      <c r="A39" s="70" t="s">
        <v>502</v>
      </c>
      <c r="B39" s="70"/>
      <c r="C39" s="70"/>
      <c r="D39" s="70"/>
      <c r="E39" s="70"/>
      <c r="F39" s="70"/>
      <c r="G39" s="70"/>
      <c r="H39" s="70"/>
      <c r="I39" s="70"/>
      <c r="J39" s="70"/>
    </row>
    <row r="40" spans="1:10" x14ac:dyDescent="0.3">
      <c r="A40" s="73" t="s">
        <v>501</v>
      </c>
      <c r="B40" s="73"/>
      <c r="C40" s="73"/>
      <c r="D40" s="73"/>
      <c r="E40" s="73"/>
      <c r="F40" s="73"/>
      <c r="G40" s="73"/>
      <c r="H40" s="73"/>
      <c r="I40" s="73"/>
      <c r="J40" s="73"/>
    </row>
    <row r="41" spans="1:10" x14ac:dyDescent="0.3">
      <c r="A41" s="84" t="s">
        <v>170</v>
      </c>
      <c r="B41" s="8" t="s">
        <v>171</v>
      </c>
      <c r="C41" s="8" t="s">
        <v>29</v>
      </c>
      <c r="D41" s="6" t="s">
        <v>552</v>
      </c>
      <c r="E41" s="8" t="s">
        <v>18</v>
      </c>
      <c r="F41" s="15">
        <v>1</v>
      </c>
      <c r="G41" s="20">
        <v>1</v>
      </c>
      <c r="H41" s="21">
        <v>1</v>
      </c>
      <c r="I41" s="22">
        <v>1</v>
      </c>
      <c r="J41" s="23">
        <v>1</v>
      </c>
    </row>
    <row r="42" spans="1:10" x14ac:dyDescent="0.3">
      <c r="A42" s="85"/>
      <c r="B42" s="8" t="s">
        <v>543</v>
      </c>
      <c r="C42" s="8" t="s">
        <v>29</v>
      </c>
      <c r="D42" s="6" t="s">
        <v>552</v>
      </c>
      <c r="E42" s="8" t="s">
        <v>10</v>
      </c>
      <c r="F42" s="15">
        <v>1</v>
      </c>
      <c r="G42" s="20">
        <v>1</v>
      </c>
      <c r="H42" s="21">
        <v>1</v>
      </c>
      <c r="I42" s="22">
        <v>1</v>
      </c>
      <c r="J42" s="23">
        <v>1</v>
      </c>
    </row>
    <row r="43" spans="1:10" x14ac:dyDescent="0.3">
      <c r="A43" s="85"/>
      <c r="B43" s="8" t="s">
        <v>542</v>
      </c>
      <c r="C43" s="8" t="s">
        <v>29</v>
      </c>
      <c r="D43" s="6" t="s">
        <v>552</v>
      </c>
      <c r="E43" s="8" t="s">
        <v>10</v>
      </c>
      <c r="F43" s="15">
        <v>1</v>
      </c>
      <c r="G43" s="20">
        <v>1</v>
      </c>
      <c r="H43" s="117">
        <v>1</v>
      </c>
      <c r="I43" s="22">
        <v>1</v>
      </c>
      <c r="J43" s="23">
        <v>1</v>
      </c>
    </row>
    <row r="44" spans="1:10" x14ac:dyDescent="0.3">
      <c r="A44" s="86"/>
      <c r="B44" s="9" t="s">
        <v>541</v>
      </c>
      <c r="C44" s="8" t="s">
        <v>29</v>
      </c>
      <c r="D44" s="6" t="s">
        <v>552</v>
      </c>
      <c r="E44" s="8" t="s">
        <v>10</v>
      </c>
      <c r="F44" s="15">
        <v>1</v>
      </c>
      <c r="G44" s="20">
        <v>1</v>
      </c>
      <c r="H44" s="21">
        <v>1</v>
      </c>
      <c r="I44" s="22">
        <v>1</v>
      </c>
      <c r="J44" s="23">
        <v>1</v>
      </c>
    </row>
    <row r="45" spans="1:10" x14ac:dyDescent="0.3">
      <c r="A45" s="8" t="s">
        <v>169</v>
      </c>
      <c r="B45" s="8" t="s">
        <v>540</v>
      </c>
      <c r="C45" s="8" t="s">
        <v>29</v>
      </c>
      <c r="D45" s="6" t="s">
        <v>552</v>
      </c>
      <c r="E45" s="8" t="s">
        <v>10</v>
      </c>
      <c r="F45" s="15">
        <v>1</v>
      </c>
      <c r="G45" s="20">
        <v>1</v>
      </c>
      <c r="H45" s="21">
        <v>1</v>
      </c>
      <c r="I45" s="22">
        <v>1</v>
      </c>
      <c r="J45" s="23">
        <v>1</v>
      </c>
    </row>
    <row r="46" spans="1:10" ht="31.2" customHeight="1" x14ac:dyDescent="0.3">
      <c r="A46" s="90" t="s">
        <v>536</v>
      </c>
      <c r="B46" s="8" t="s">
        <v>537</v>
      </c>
      <c r="C46" s="8" t="s">
        <v>165</v>
      </c>
      <c r="D46" s="6" t="s">
        <v>553</v>
      </c>
      <c r="E46" s="8" t="s">
        <v>18</v>
      </c>
      <c r="F46" s="30">
        <v>13</v>
      </c>
      <c r="G46" s="31">
        <v>1</v>
      </c>
      <c r="H46" s="32">
        <v>6</v>
      </c>
      <c r="I46" s="33">
        <v>4</v>
      </c>
      <c r="J46" s="34">
        <v>2</v>
      </c>
    </row>
    <row r="47" spans="1:10" ht="31.2" customHeight="1" x14ac:dyDescent="0.3">
      <c r="A47" s="91"/>
      <c r="B47" s="42" t="s">
        <v>167</v>
      </c>
      <c r="C47" s="8" t="s">
        <v>168</v>
      </c>
      <c r="D47" s="6" t="s">
        <v>553</v>
      </c>
      <c r="E47" s="8" t="s">
        <v>18</v>
      </c>
      <c r="F47" s="30">
        <v>5</v>
      </c>
      <c r="G47" s="31">
        <v>2</v>
      </c>
      <c r="H47" s="32">
        <v>1</v>
      </c>
      <c r="I47" s="33">
        <v>2</v>
      </c>
      <c r="J47" s="34"/>
    </row>
    <row r="48" spans="1:10" ht="31.2" x14ac:dyDescent="0.3">
      <c r="A48" s="8" t="s">
        <v>163</v>
      </c>
      <c r="B48" s="8" t="s">
        <v>166</v>
      </c>
      <c r="C48" s="8" t="s">
        <v>165</v>
      </c>
      <c r="D48" s="78" t="s">
        <v>553</v>
      </c>
      <c r="E48" s="8" t="s">
        <v>18</v>
      </c>
      <c r="F48" s="30">
        <v>12</v>
      </c>
      <c r="G48" s="31">
        <v>3</v>
      </c>
      <c r="H48" s="32">
        <v>3</v>
      </c>
      <c r="I48" s="33">
        <v>3</v>
      </c>
      <c r="J48" s="34">
        <v>3</v>
      </c>
    </row>
    <row r="49" spans="1:10" x14ac:dyDescent="0.3">
      <c r="A49" s="8" t="s">
        <v>534</v>
      </c>
      <c r="B49" s="8" t="s">
        <v>164</v>
      </c>
      <c r="C49" s="8" t="s">
        <v>165</v>
      </c>
      <c r="D49" s="78" t="s">
        <v>553</v>
      </c>
      <c r="E49" s="8" t="s">
        <v>18</v>
      </c>
      <c r="F49" s="15">
        <v>0.7</v>
      </c>
      <c r="G49" s="35">
        <v>0.2</v>
      </c>
      <c r="H49" s="32"/>
      <c r="I49" s="36">
        <v>0.5</v>
      </c>
      <c r="J49" s="37">
        <v>0.7</v>
      </c>
    </row>
    <row r="50" spans="1:10" x14ac:dyDescent="0.3">
      <c r="A50" s="9" t="s">
        <v>187</v>
      </c>
      <c r="B50" s="9" t="s">
        <v>188</v>
      </c>
      <c r="C50" s="9" t="s">
        <v>29</v>
      </c>
      <c r="D50" s="287" t="s">
        <v>546</v>
      </c>
      <c r="E50" s="8" t="s">
        <v>18</v>
      </c>
      <c r="F50" s="38">
        <v>1</v>
      </c>
      <c r="G50" s="118"/>
      <c r="H50" s="119">
        <v>0.5</v>
      </c>
      <c r="I50" s="120">
        <v>0.8</v>
      </c>
      <c r="J50" s="121">
        <v>1</v>
      </c>
    </row>
    <row r="51" spans="1:10" x14ac:dyDescent="0.3">
      <c r="A51" s="84" t="s">
        <v>193</v>
      </c>
      <c r="B51" s="8" t="s">
        <v>513</v>
      </c>
      <c r="C51" s="8" t="s">
        <v>196</v>
      </c>
      <c r="D51" s="78" t="s">
        <v>551</v>
      </c>
      <c r="E51" s="8" t="s">
        <v>18</v>
      </c>
      <c r="F51" s="30">
        <v>6</v>
      </c>
      <c r="G51" s="31"/>
      <c r="H51" s="39">
        <v>2</v>
      </c>
      <c r="I51" s="40">
        <v>2</v>
      </c>
      <c r="J51" s="41">
        <v>2</v>
      </c>
    </row>
    <row r="52" spans="1:10" x14ac:dyDescent="0.3">
      <c r="A52" s="86"/>
      <c r="B52" s="8" t="s">
        <v>194</v>
      </c>
      <c r="C52" s="8" t="s">
        <v>195</v>
      </c>
      <c r="D52" s="78" t="s">
        <v>551</v>
      </c>
      <c r="E52" s="8" t="s">
        <v>18</v>
      </c>
      <c r="F52" s="30">
        <v>4</v>
      </c>
      <c r="G52" s="31"/>
      <c r="H52" s="39">
        <v>2</v>
      </c>
      <c r="I52" s="40"/>
      <c r="J52" s="41">
        <v>2</v>
      </c>
    </row>
    <row r="53" spans="1:10" x14ac:dyDescent="0.3">
      <c r="A53" s="9" t="s">
        <v>512</v>
      </c>
      <c r="B53" s="8" t="s">
        <v>511</v>
      </c>
      <c r="C53" s="8" t="s">
        <v>175</v>
      </c>
      <c r="D53" s="6" t="s">
        <v>551</v>
      </c>
      <c r="E53" s="8" t="s">
        <v>18</v>
      </c>
      <c r="F53" s="30">
        <v>1</v>
      </c>
      <c r="G53" s="31">
        <v>1</v>
      </c>
      <c r="H53" s="39"/>
      <c r="I53" s="40"/>
      <c r="J53" s="41"/>
    </row>
    <row r="54" spans="1:10" x14ac:dyDescent="0.3">
      <c r="A54" s="9" t="s">
        <v>510</v>
      </c>
      <c r="B54" s="8" t="s">
        <v>509</v>
      </c>
      <c r="C54" s="42" t="s">
        <v>165</v>
      </c>
      <c r="D54" s="6" t="s">
        <v>551</v>
      </c>
      <c r="E54" s="8" t="s">
        <v>18</v>
      </c>
      <c r="F54" s="30">
        <v>4</v>
      </c>
      <c r="G54" s="31">
        <v>1</v>
      </c>
      <c r="H54" s="39">
        <v>1</v>
      </c>
      <c r="I54" s="40">
        <v>1</v>
      </c>
      <c r="J54" s="41">
        <v>1</v>
      </c>
    </row>
    <row r="55" spans="1:10" x14ac:dyDescent="0.3">
      <c r="A55" s="9" t="s">
        <v>172</v>
      </c>
      <c r="B55" s="8" t="s">
        <v>173</v>
      </c>
      <c r="C55" s="8" t="s">
        <v>174</v>
      </c>
      <c r="D55" s="6" t="s">
        <v>551</v>
      </c>
      <c r="E55" s="8" t="s">
        <v>18</v>
      </c>
      <c r="F55" s="30">
        <v>1</v>
      </c>
      <c r="G55" s="31"/>
      <c r="H55" s="39"/>
      <c r="I55" s="40"/>
      <c r="J55" s="41"/>
    </row>
    <row r="56" spans="1:10" x14ac:dyDescent="0.3">
      <c r="A56" s="8" t="s">
        <v>508</v>
      </c>
      <c r="B56" s="42" t="s">
        <v>507</v>
      </c>
      <c r="C56" s="42" t="s">
        <v>165</v>
      </c>
      <c r="D56" s="6" t="s">
        <v>551</v>
      </c>
      <c r="E56" s="42" t="s">
        <v>18</v>
      </c>
      <c r="F56" s="48">
        <v>2</v>
      </c>
      <c r="G56" s="49"/>
      <c r="H56" s="39">
        <v>1</v>
      </c>
      <c r="I56" s="40"/>
      <c r="J56" s="41">
        <v>1</v>
      </c>
    </row>
    <row r="57" spans="1:10" x14ac:dyDescent="0.3">
      <c r="A57" s="8" t="s">
        <v>77</v>
      </c>
      <c r="B57" s="9" t="s">
        <v>79</v>
      </c>
      <c r="C57" s="9" t="s">
        <v>78</v>
      </c>
      <c r="D57" s="6" t="s">
        <v>547</v>
      </c>
      <c r="E57" s="8" t="s">
        <v>18</v>
      </c>
      <c r="F57" s="10">
        <v>110</v>
      </c>
      <c r="G57" s="11">
        <v>35</v>
      </c>
      <c r="H57" s="12">
        <v>18</v>
      </c>
      <c r="I57" s="13">
        <v>26</v>
      </c>
      <c r="J57" s="14">
        <v>31</v>
      </c>
    </row>
    <row r="58" spans="1:10" x14ac:dyDescent="0.3">
      <c r="A58" s="8" t="s">
        <v>187</v>
      </c>
      <c r="B58" s="8" t="s">
        <v>189</v>
      </c>
      <c r="C58" s="8" t="s">
        <v>29</v>
      </c>
      <c r="D58" s="6" t="s">
        <v>552</v>
      </c>
      <c r="E58" s="8" t="s">
        <v>10</v>
      </c>
      <c r="F58" s="15">
        <v>1</v>
      </c>
      <c r="G58" s="20">
        <v>1</v>
      </c>
      <c r="H58" s="21">
        <v>1</v>
      </c>
      <c r="I58" s="22">
        <v>1</v>
      </c>
      <c r="J58" s="23">
        <v>1</v>
      </c>
    </row>
    <row r="59" spans="1:10" x14ac:dyDescent="0.3">
      <c r="A59" s="84" t="s">
        <v>506</v>
      </c>
      <c r="B59" s="9" t="s">
        <v>186</v>
      </c>
      <c r="C59" s="9" t="s">
        <v>29</v>
      </c>
      <c r="D59" s="6" t="s">
        <v>549</v>
      </c>
      <c r="E59" s="9" t="s">
        <v>18</v>
      </c>
      <c r="F59" s="25">
        <v>1</v>
      </c>
      <c r="G59" s="26">
        <v>1</v>
      </c>
      <c r="H59" s="27">
        <v>1</v>
      </c>
      <c r="I59" s="28">
        <v>1</v>
      </c>
      <c r="J59" s="29">
        <v>1</v>
      </c>
    </row>
    <row r="60" spans="1:10" ht="31.2" x14ac:dyDescent="0.3">
      <c r="A60" s="86"/>
      <c r="B60" s="8" t="s">
        <v>505</v>
      </c>
      <c r="C60" s="8" t="s">
        <v>183</v>
      </c>
      <c r="D60" s="6" t="s">
        <v>549</v>
      </c>
      <c r="E60" s="9" t="s">
        <v>18</v>
      </c>
      <c r="F60" s="30">
        <f>+G60+H60+I60+J60</f>
        <v>180</v>
      </c>
      <c r="G60" s="122">
        <v>43</v>
      </c>
      <c r="H60" s="39">
        <v>51</v>
      </c>
      <c r="I60" s="40">
        <v>46</v>
      </c>
      <c r="J60" s="34">
        <v>40</v>
      </c>
    </row>
    <row r="61" spans="1:10" x14ac:dyDescent="0.3">
      <c r="A61" s="84" t="s">
        <v>176</v>
      </c>
      <c r="B61" s="9" t="s">
        <v>177</v>
      </c>
      <c r="C61" s="9" t="s">
        <v>29</v>
      </c>
      <c r="D61" s="6" t="s">
        <v>549</v>
      </c>
      <c r="E61" s="9" t="s">
        <v>18</v>
      </c>
      <c r="F61" s="25">
        <v>1</v>
      </c>
      <c r="G61" s="26">
        <v>1</v>
      </c>
      <c r="H61" s="27">
        <v>1</v>
      </c>
      <c r="I61" s="28">
        <v>1</v>
      </c>
      <c r="J61" s="29">
        <v>1</v>
      </c>
    </row>
    <row r="62" spans="1:10" x14ac:dyDescent="0.3">
      <c r="A62" s="85"/>
      <c r="B62" s="8" t="s">
        <v>184</v>
      </c>
      <c r="C62" s="8" t="s">
        <v>29</v>
      </c>
      <c r="D62" s="6" t="s">
        <v>549</v>
      </c>
      <c r="E62" s="9" t="s">
        <v>10</v>
      </c>
      <c r="F62" s="25">
        <v>1</v>
      </c>
      <c r="G62" s="26">
        <v>1</v>
      </c>
      <c r="H62" s="27">
        <v>1</v>
      </c>
      <c r="I62" s="28">
        <v>1</v>
      </c>
      <c r="J62" s="29">
        <v>1</v>
      </c>
    </row>
    <row r="63" spans="1:10" x14ac:dyDescent="0.3">
      <c r="A63" s="86"/>
      <c r="B63" s="8" t="s">
        <v>185</v>
      </c>
      <c r="C63" s="8" t="s">
        <v>29</v>
      </c>
      <c r="D63" s="6" t="s">
        <v>549</v>
      </c>
      <c r="E63" s="9" t="s">
        <v>10</v>
      </c>
      <c r="F63" s="25">
        <v>1</v>
      </c>
      <c r="G63" s="26">
        <v>1</v>
      </c>
      <c r="H63" s="27">
        <v>1</v>
      </c>
      <c r="I63" s="28">
        <v>1</v>
      </c>
      <c r="J63" s="29">
        <v>1</v>
      </c>
    </row>
    <row r="64" spans="1:10" x14ac:dyDescent="0.3">
      <c r="A64" s="84" t="s">
        <v>192</v>
      </c>
      <c r="B64" s="8" t="s">
        <v>504</v>
      </c>
      <c r="C64" s="8" t="s">
        <v>29</v>
      </c>
      <c r="D64" s="6" t="s">
        <v>549</v>
      </c>
      <c r="E64" s="9" t="s">
        <v>18</v>
      </c>
      <c r="F64" s="25">
        <v>1</v>
      </c>
      <c r="G64" s="26">
        <v>1</v>
      </c>
      <c r="H64" s="27">
        <v>1</v>
      </c>
      <c r="I64" s="28">
        <v>1</v>
      </c>
      <c r="J64" s="29">
        <v>1</v>
      </c>
    </row>
    <row r="65" spans="1:10" ht="31.2" x14ac:dyDescent="0.3">
      <c r="A65" s="86"/>
      <c r="B65" s="8" t="s">
        <v>503</v>
      </c>
      <c r="C65" s="8" t="s">
        <v>29</v>
      </c>
      <c r="D65" s="6" t="s">
        <v>549</v>
      </c>
      <c r="E65" s="9" t="s">
        <v>18</v>
      </c>
      <c r="F65" s="25">
        <v>1</v>
      </c>
      <c r="G65" s="26">
        <v>1</v>
      </c>
      <c r="H65" s="27">
        <v>1</v>
      </c>
      <c r="I65" s="28">
        <v>1</v>
      </c>
      <c r="J65" s="29">
        <v>1</v>
      </c>
    </row>
    <row r="66" spans="1:10" x14ac:dyDescent="0.3">
      <c r="A66" s="8" t="s">
        <v>190</v>
      </c>
      <c r="B66" s="8" t="s">
        <v>191</v>
      </c>
      <c r="C66" s="8" t="s">
        <v>500</v>
      </c>
      <c r="D66" s="6" t="s">
        <v>551</v>
      </c>
      <c r="E66" s="8" t="s">
        <v>18</v>
      </c>
      <c r="F66" s="30">
        <v>12</v>
      </c>
      <c r="G66" s="31">
        <v>2</v>
      </c>
      <c r="H66" s="39">
        <v>4</v>
      </c>
      <c r="I66" s="40">
        <v>4</v>
      </c>
      <c r="J66" s="41">
        <v>2</v>
      </c>
    </row>
    <row r="67" spans="1:10" ht="15.6" customHeight="1" x14ac:dyDescent="0.3">
      <c r="A67" s="69" t="s">
        <v>378</v>
      </c>
      <c r="B67" s="69"/>
      <c r="C67" s="69"/>
      <c r="D67" s="69"/>
      <c r="E67" s="69"/>
      <c r="F67" s="69"/>
      <c r="G67" s="69"/>
      <c r="H67" s="69"/>
      <c r="I67" s="69"/>
      <c r="J67" s="69"/>
    </row>
    <row r="68" spans="1:10" ht="15.6" customHeight="1" x14ac:dyDescent="0.3">
      <c r="A68" s="70" t="s">
        <v>377</v>
      </c>
      <c r="B68" s="70"/>
      <c r="C68" s="70"/>
      <c r="D68" s="70"/>
      <c r="E68" s="70"/>
      <c r="F68" s="70"/>
      <c r="G68" s="70"/>
      <c r="H68" s="70"/>
      <c r="I68" s="70"/>
      <c r="J68" s="70"/>
    </row>
    <row r="69" spans="1:10" x14ac:dyDescent="0.3">
      <c r="A69" s="73" t="s">
        <v>497</v>
      </c>
      <c r="B69" s="73"/>
      <c r="C69" s="73"/>
      <c r="D69" s="73"/>
      <c r="E69" s="73"/>
      <c r="F69" s="73"/>
      <c r="G69" s="73"/>
      <c r="H69" s="73"/>
      <c r="I69" s="73"/>
      <c r="J69" s="73"/>
    </row>
    <row r="70" spans="1:10" ht="31.2" customHeight="1" x14ac:dyDescent="0.3">
      <c r="A70" s="84" t="s">
        <v>88</v>
      </c>
      <c r="B70" s="8" t="s">
        <v>91</v>
      </c>
      <c r="C70" s="8" t="s">
        <v>92</v>
      </c>
      <c r="D70" s="6" t="s">
        <v>547</v>
      </c>
      <c r="E70" s="8" t="s">
        <v>18</v>
      </c>
      <c r="F70" s="265">
        <v>1000</v>
      </c>
      <c r="G70" s="11">
        <v>100</v>
      </c>
      <c r="H70" s="12">
        <v>100</v>
      </c>
      <c r="I70" s="13">
        <v>400</v>
      </c>
      <c r="J70" s="14">
        <v>400</v>
      </c>
    </row>
    <row r="71" spans="1:10" ht="31.2" customHeight="1" x14ac:dyDescent="0.3">
      <c r="A71" s="85"/>
      <c r="B71" s="8" t="s">
        <v>95</v>
      </c>
      <c r="C71" s="8" t="s">
        <v>96</v>
      </c>
      <c r="D71" s="6" t="s">
        <v>547</v>
      </c>
      <c r="E71" s="8" t="s">
        <v>18</v>
      </c>
      <c r="F71" s="265">
        <v>700</v>
      </c>
      <c r="G71" s="11">
        <v>25</v>
      </c>
      <c r="H71" s="12">
        <v>250</v>
      </c>
      <c r="I71" s="13">
        <v>200</v>
      </c>
      <c r="J71" s="14">
        <v>225</v>
      </c>
    </row>
    <row r="72" spans="1:10" ht="31.2" customHeight="1" x14ac:dyDescent="0.3">
      <c r="A72" s="85"/>
      <c r="B72" s="42" t="s">
        <v>93</v>
      </c>
      <c r="C72" s="8" t="s">
        <v>94</v>
      </c>
      <c r="D72" s="6" t="s">
        <v>559</v>
      </c>
      <c r="E72" s="8" t="s">
        <v>18</v>
      </c>
      <c r="F72" s="258">
        <v>3000</v>
      </c>
      <c r="G72" s="123">
        <v>500</v>
      </c>
      <c r="H72" s="124">
        <v>500</v>
      </c>
      <c r="I72" s="125">
        <v>1000</v>
      </c>
      <c r="J72" s="126">
        <v>1000</v>
      </c>
    </row>
    <row r="73" spans="1:10" ht="31.2" customHeight="1" x14ac:dyDescent="0.3">
      <c r="A73" s="85"/>
      <c r="B73" s="42" t="s">
        <v>97</v>
      </c>
      <c r="C73" s="8" t="s">
        <v>98</v>
      </c>
      <c r="D73" s="6" t="s">
        <v>559</v>
      </c>
      <c r="E73" s="8" t="s">
        <v>18</v>
      </c>
      <c r="F73" s="258">
        <v>300</v>
      </c>
      <c r="G73" s="123">
        <v>50</v>
      </c>
      <c r="H73" s="124">
        <v>50</v>
      </c>
      <c r="I73" s="125">
        <v>100</v>
      </c>
      <c r="J73" s="126">
        <v>100</v>
      </c>
    </row>
    <row r="74" spans="1:10" ht="31.2" customHeight="1" x14ac:dyDescent="0.3">
      <c r="A74" s="86"/>
      <c r="B74" s="42" t="s">
        <v>89</v>
      </c>
      <c r="C74" s="8" t="s">
        <v>90</v>
      </c>
      <c r="D74" s="6" t="s">
        <v>559</v>
      </c>
      <c r="E74" s="8" t="s">
        <v>18</v>
      </c>
      <c r="F74" s="258">
        <v>3000</v>
      </c>
      <c r="G74" s="123">
        <v>500</v>
      </c>
      <c r="H74" s="124">
        <v>500</v>
      </c>
      <c r="I74" s="125">
        <v>1000</v>
      </c>
      <c r="J74" s="126">
        <v>1000</v>
      </c>
    </row>
    <row r="75" spans="1:10" x14ac:dyDescent="0.3">
      <c r="A75" s="84" t="s">
        <v>539</v>
      </c>
      <c r="B75" s="9" t="s">
        <v>61</v>
      </c>
      <c r="C75" s="8" t="s">
        <v>62</v>
      </c>
      <c r="D75" s="6" t="s">
        <v>559</v>
      </c>
      <c r="E75" s="8" t="s">
        <v>18</v>
      </c>
      <c r="F75" s="30">
        <v>500</v>
      </c>
      <c r="G75" s="127">
        <f>+F75*25%</f>
        <v>125</v>
      </c>
      <c r="H75" s="128">
        <f>+G75</f>
        <v>125</v>
      </c>
      <c r="I75" s="129">
        <f>+H75</f>
        <v>125</v>
      </c>
      <c r="J75" s="130"/>
    </row>
    <row r="76" spans="1:10" x14ac:dyDescent="0.3">
      <c r="A76" s="86"/>
      <c r="B76" s="9" t="s">
        <v>538</v>
      </c>
      <c r="C76" s="8" t="s">
        <v>29</v>
      </c>
      <c r="D76" s="6" t="s">
        <v>559</v>
      </c>
      <c r="E76" s="8" t="s">
        <v>18</v>
      </c>
      <c r="F76" s="38">
        <v>1</v>
      </c>
      <c r="G76" s="62">
        <v>0.25</v>
      </c>
      <c r="H76" s="63">
        <v>0.25</v>
      </c>
      <c r="I76" s="64">
        <v>0.25</v>
      </c>
      <c r="J76" s="41"/>
    </row>
    <row r="77" spans="1:10" x14ac:dyDescent="0.3">
      <c r="A77" s="84" t="s">
        <v>77</v>
      </c>
      <c r="B77" s="76" t="s">
        <v>80</v>
      </c>
      <c r="C77" s="8" t="s">
        <v>81</v>
      </c>
      <c r="D77" s="6" t="s">
        <v>547</v>
      </c>
      <c r="E77" s="76" t="s">
        <v>18</v>
      </c>
      <c r="F77" s="10">
        <v>10</v>
      </c>
      <c r="G77" s="58"/>
      <c r="H77" s="59">
        <v>5</v>
      </c>
      <c r="I77" s="131"/>
      <c r="J77" s="61">
        <v>5</v>
      </c>
    </row>
    <row r="78" spans="1:10" x14ac:dyDescent="0.3">
      <c r="A78" s="85"/>
      <c r="B78" s="76" t="s">
        <v>80</v>
      </c>
      <c r="C78" s="8" t="s">
        <v>81</v>
      </c>
      <c r="D78" s="6" t="s">
        <v>547</v>
      </c>
      <c r="E78" s="76" t="s">
        <v>18</v>
      </c>
      <c r="F78" s="10">
        <v>10</v>
      </c>
      <c r="G78" s="58"/>
      <c r="H78" s="59">
        <v>5</v>
      </c>
      <c r="I78" s="131"/>
      <c r="J78" s="61">
        <v>5</v>
      </c>
    </row>
    <row r="79" spans="1:10" x14ac:dyDescent="0.3">
      <c r="A79" s="85"/>
      <c r="B79" s="8" t="s">
        <v>82</v>
      </c>
      <c r="C79" s="8" t="s">
        <v>29</v>
      </c>
      <c r="D79" s="6" t="s">
        <v>554</v>
      </c>
      <c r="E79" s="8" t="s">
        <v>18</v>
      </c>
      <c r="F79" s="266">
        <v>1</v>
      </c>
      <c r="G79" s="118">
        <v>1</v>
      </c>
      <c r="H79" s="119">
        <v>1</v>
      </c>
      <c r="I79" s="132">
        <v>1</v>
      </c>
      <c r="J79" s="133">
        <v>1</v>
      </c>
    </row>
    <row r="80" spans="1:10" x14ac:dyDescent="0.3">
      <c r="A80" s="85"/>
      <c r="B80" s="8" t="s">
        <v>79</v>
      </c>
      <c r="C80" s="8" t="s">
        <v>29</v>
      </c>
      <c r="D80" s="6" t="s">
        <v>561</v>
      </c>
      <c r="E80" s="8" t="s">
        <v>18</v>
      </c>
      <c r="F80" s="38">
        <v>1</v>
      </c>
      <c r="G80" s="134">
        <v>0.08</v>
      </c>
      <c r="H80" s="135">
        <v>0.41</v>
      </c>
      <c r="I80" s="136">
        <v>0.11</v>
      </c>
      <c r="J80" s="137">
        <v>0.4</v>
      </c>
    </row>
    <row r="81" spans="1:10" x14ac:dyDescent="0.3">
      <c r="A81" s="85"/>
      <c r="B81" s="8" t="s">
        <v>79</v>
      </c>
      <c r="C81" s="8" t="s">
        <v>78</v>
      </c>
      <c r="D81" s="6" t="s">
        <v>561</v>
      </c>
      <c r="E81" s="8" t="s">
        <v>18</v>
      </c>
      <c r="F81" s="30">
        <v>110</v>
      </c>
      <c r="G81" s="138">
        <v>35</v>
      </c>
      <c r="H81" s="139">
        <v>18</v>
      </c>
      <c r="I81" s="140">
        <v>26</v>
      </c>
      <c r="J81" s="141">
        <v>31</v>
      </c>
    </row>
    <row r="82" spans="1:10" x14ac:dyDescent="0.3">
      <c r="A82" s="86"/>
      <c r="B82" s="8" t="s">
        <v>80</v>
      </c>
      <c r="C82" s="8" t="s">
        <v>78</v>
      </c>
      <c r="D82" s="6" t="s">
        <v>561</v>
      </c>
      <c r="E82" s="8" t="s">
        <v>18</v>
      </c>
      <c r="F82" s="30">
        <v>5</v>
      </c>
      <c r="G82" s="142"/>
      <c r="H82" s="143">
        <v>5</v>
      </c>
      <c r="I82" s="131"/>
      <c r="J82" s="144">
        <v>5</v>
      </c>
    </row>
    <row r="83" spans="1:10" x14ac:dyDescent="0.3">
      <c r="A83" s="8" t="s">
        <v>533</v>
      </c>
      <c r="B83" s="8" t="s">
        <v>532</v>
      </c>
      <c r="C83" s="8" t="s">
        <v>73</v>
      </c>
      <c r="D83" s="6" t="s">
        <v>547</v>
      </c>
      <c r="E83" s="8" t="s">
        <v>10</v>
      </c>
      <c r="F83" s="259">
        <v>35</v>
      </c>
      <c r="G83" s="101">
        <v>12</v>
      </c>
      <c r="H83" s="102">
        <v>10</v>
      </c>
      <c r="I83" s="103">
        <v>8</v>
      </c>
      <c r="J83" s="104">
        <v>5</v>
      </c>
    </row>
    <row r="84" spans="1:10" x14ac:dyDescent="0.3">
      <c r="A84" s="9" t="s">
        <v>531</v>
      </c>
      <c r="B84" s="8" t="s">
        <v>86</v>
      </c>
      <c r="C84" s="8" t="s">
        <v>87</v>
      </c>
      <c r="D84" s="6" t="s">
        <v>547</v>
      </c>
      <c r="E84" s="8" t="s">
        <v>10</v>
      </c>
      <c r="F84" s="260">
        <v>20</v>
      </c>
      <c r="G84" s="101">
        <v>5</v>
      </c>
      <c r="H84" s="102">
        <v>5</v>
      </c>
      <c r="I84" s="103">
        <v>5</v>
      </c>
      <c r="J84" s="104">
        <v>5</v>
      </c>
    </row>
    <row r="85" spans="1:10" x14ac:dyDescent="0.3">
      <c r="A85" s="8" t="s">
        <v>65</v>
      </c>
      <c r="B85" s="8" t="s">
        <v>66</v>
      </c>
      <c r="C85" s="8" t="s">
        <v>71</v>
      </c>
      <c r="D85" s="6" t="s">
        <v>554</v>
      </c>
      <c r="E85" s="8" t="s">
        <v>18</v>
      </c>
      <c r="F85" s="265" t="s">
        <v>530</v>
      </c>
      <c r="G85" s="145">
        <v>1655</v>
      </c>
      <c r="H85" s="146">
        <v>2405</v>
      </c>
      <c r="I85" s="147">
        <v>345</v>
      </c>
      <c r="J85" s="148">
        <v>3325</v>
      </c>
    </row>
    <row r="86" spans="1:10" x14ac:dyDescent="0.3">
      <c r="A86" s="8" t="s">
        <v>68</v>
      </c>
      <c r="B86" s="8" t="s">
        <v>70</v>
      </c>
      <c r="C86" s="8" t="s">
        <v>71</v>
      </c>
      <c r="D86" s="6" t="s">
        <v>554</v>
      </c>
      <c r="E86" s="8" t="s">
        <v>10</v>
      </c>
      <c r="F86" s="265">
        <v>2000</v>
      </c>
      <c r="G86" s="11">
        <v>300</v>
      </c>
      <c r="H86" s="12">
        <v>600</v>
      </c>
      <c r="I86" s="13">
        <v>600</v>
      </c>
      <c r="J86" s="148">
        <v>500</v>
      </c>
    </row>
    <row r="87" spans="1:10" x14ac:dyDescent="0.3">
      <c r="A87" s="8" t="s">
        <v>63</v>
      </c>
      <c r="B87" s="8" t="s">
        <v>64</v>
      </c>
      <c r="C87" s="8" t="s">
        <v>29</v>
      </c>
      <c r="D87" s="6" t="s">
        <v>554</v>
      </c>
      <c r="E87" s="8" t="s">
        <v>10</v>
      </c>
      <c r="F87" s="266">
        <v>1</v>
      </c>
      <c r="G87" s="118">
        <v>1</v>
      </c>
      <c r="H87" s="119">
        <v>1</v>
      </c>
      <c r="I87" s="132">
        <v>1</v>
      </c>
      <c r="J87" s="133">
        <v>1</v>
      </c>
    </row>
    <row r="88" spans="1:10" ht="31.2" x14ac:dyDescent="0.3">
      <c r="A88" s="9" t="s">
        <v>529</v>
      </c>
      <c r="B88" s="9" t="s">
        <v>83</v>
      </c>
      <c r="C88" s="9" t="s">
        <v>29</v>
      </c>
      <c r="D88" s="6" t="s">
        <v>554</v>
      </c>
      <c r="E88" s="9" t="s">
        <v>18</v>
      </c>
      <c r="F88" s="25">
        <v>1</v>
      </c>
      <c r="G88" s="149">
        <v>0.1</v>
      </c>
      <c r="H88" s="150">
        <v>0.3</v>
      </c>
      <c r="I88" s="151">
        <v>0.6</v>
      </c>
      <c r="J88" s="133">
        <v>1</v>
      </c>
    </row>
    <row r="89" spans="1:10" x14ac:dyDescent="0.3">
      <c r="A89" s="8" t="s">
        <v>65</v>
      </c>
      <c r="B89" s="8" t="s">
        <v>67</v>
      </c>
      <c r="C89" s="8" t="s">
        <v>29</v>
      </c>
      <c r="D89" s="6" t="s">
        <v>558</v>
      </c>
      <c r="E89" s="8" t="s">
        <v>10</v>
      </c>
      <c r="F89" s="267">
        <v>1</v>
      </c>
      <c r="G89" s="152">
        <v>1</v>
      </c>
      <c r="H89" s="153">
        <v>1</v>
      </c>
      <c r="I89" s="154">
        <v>1</v>
      </c>
      <c r="J89" s="155">
        <v>1</v>
      </c>
    </row>
    <row r="90" spans="1:10" x14ac:dyDescent="0.3">
      <c r="A90" s="8" t="s">
        <v>77</v>
      </c>
      <c r="B90" s="8" t="s">
        <v>82</v>
      </c>
      <c r="C90" s="8" t="s">
        <v>29</v>
      </c>
      <c r="D90" s="6" t="s">
        <v>558</v>
      </c>
      <c r="E90" s="8" t="s">
        <v>18</v>
      </c>
      <c r="F90" s="267">
        <v>1</v>
      </c>
      <c r="G90" s="152">
        <v>1</v>
      </c>
      <c r="H90" s="153">
        <v>1</v>
      </c>
      <c r="I90" s="154">
        <v>1</v>
      </c>
      <c r="J90" s="155">
        <v>1</v>
      </c>
    </row>
    <row r="91" spans="1:10" ht="31.2" x14ac:dyDescent="0.3">
      <c r="A91" s="8" t="s">
        <v>68</v>
      </c>
      <c r="B91" s="8" t="s">
        <v>69</v>
      </c>
      <c r="C91" s="8" t="s">
        <v>29</v>
      </c>
      <c r="D91" s="6" t="s">
        <v>558</v>
      </c>
      <c r="E91" s="8" t="s">
        <v>10</v>
      </c>
      <c r="F91" s="267">
        <v>1</v>
      </c>
      <c r="G91" s="152">
        <v>1</v>
      </c>
      <c r="H91" s="153">
        <v>1</v>
      </c>
      <c r="I91" s="154">
        <v>1</v>
      </c>
      <c r="J91" s="155">
        <v>1</v>
      </c>
    </row>
    <row r="92" spans="1:10" x14ac:dyDescent="0.3">
      <c r="A92" s="9" t="s">
        <v>72</v>
      </c>
      <c r="B92" s="9" t="s">
        <v>528</v>
      </c>
      <c r="C92" s="9" t="s">
        <v>73</v>
      </c>
      <c r="D92" s="6" t="s">
        <v>558</v>
      </c>
      <c r="E92" s="9" t="s">
        <v>18</v>
      </c>
      <c r="F92" s="268">
        <v>12</v>
      </c>
      <c r="G92" s="127">
        <v>3</v>
      </c>
      <c r="H92" s="128">
        <v>3</v>
      </c>
      <c r="I92" s="129">
        <v>3</v>
      </c>
      <c r="J92" s="130">
        <v>3</v>
      </c>
    </row>
    <row r="93" spans="1:10" x14ac:dyDescent="0.3">
      <c r="A93" s="8" t="s">
        <v>258</v>
      </c>
      <c r="B93" s="9" t="s">
        <v>452</v>
      </c>
      <c r="C93" s="9" t="s">
        <v>29</v>
      </c>
      <c r="D93" s="6" t="s">
        <v>554</v>
      </c>
      <c r="E93" s="9" t="s">
        <v>18</v>
      </c>
      <c r="F93" s="25">
        <v>1</v>
      </c>
      <c r="G93" s="156">
        <v>1</v>
      </c>
      <c r="H93" s="157">
        <v>1</v>
      </c>
      <c r="I93" s="158">
        <v>1</v>
      </c>
      <c r="J93" s="133">
        <v>1</v>
      </c>
    </row>
    <row r="94" spans="1:10" ht="15.6" customHeight="1" x14ac:dyDescent="0.3">
      <c r="A94" s="73" t="s">
        <v>376</v>
      </c>
      <c r="B94" s="73"/>
      <c r="C94" s="73"/>
      <c r="D94" s="73"/>
      <c r="E94" s="73"/>
      <c r="F94" s="73"/>
      <c r="G94" s="73"/>
      <c r="H94" s="73"/>
      <c r="I94" s="73"/>
      <c r="J94" s="73"/>
    </row>
    <row r="95" spans="1:10" x14ac:dyDescent="0.3">
      <c r="A95" s="87" t="s">
        <v>112</v>
      </c>
      <c r="B95" s="8" t="s">
        <v>113</v>
      </c>
      <c r="C95" s="9" t="s">
        <v>114</v>
      </c>
      <c r="D95" s="6" t="s">
        <v>556</v>
      </c>
      <c r="E95" s="9" t="s">
        <v>379</v>
      </c>
      <c r="F95" s="57">
        <v>160</v>
      </c>
      <c r="G95" s="31">
        <v>9</v>
      </c>
      <c r="H95" s="32">
        <v>40</v>
      </c>
      <c r="I95" s="33">
        <v>50</v>
      </c>
      <c r="J95" s="34">
        <v>61</v>
      </c>
    </row>
    <row r="96" spans="1:10" ht="31.2" x14ac:dyDescent="0.3">
      <c r="A96" s="88"/>
      <c r="B96" s="9" t="s">
        <v>115</v>
      </c>
      <c r="C96" s="9" t="s">
        <v>116</v>
      </c>
      <c r="D96" s="6" t="s">
        <v>556</v>
      </c>
      <c r="E96" s="9" t="s">
        <v>10</v>
      </c>
      <c r="F96" s="269">
        <v>300</v>
      </c>
      <c r="G96" s="31" t="s">
        <v>374</v>
      </c>
      <c r="H96" s="32">
        <v>60</v>
      </c>
      <c r="I96" s="33">
        <v>150</v>
      </c>
      <c r="J96" s="34">
        <v>90</v>
      </c>
    </row>
    <row r="97" spans="1:10" ht="31.2" x14ac:dyDescent="0.3">
      <c r="A97" s="89"/>
      <c r="B97" s="9" t="s">
        <v>117</v>
      </c>
      <c r="C97" s="9" t="s">
        <v>118</v>
      </c>
      <c r="D97" s="6" t="s">
        <v>556</v>
      </c>
      <c r="E97" s="9" t="s">
        <v>10</v>
      </c>
      <c r="F97" s="269">
        <v>3000</v>
      </c>
      <c r="G97" s="159" t="s">
        <v>374</v>
      </c>
      <c r="H97" s="160" t="s">
        <v>374</v>
      </c>
      <c r="I97" s="161">
        <v>100</v>
      </c>
      <c r="J97" s="162">
        <v>2000</v>
      </c>
    </row>
    <row r="98" spans="1:10" x14ac:dyDescent="0.3">
      <c r="A98" s="87" t="s">
        <v>124</v>
      </c>
      <c r="B98" s="8" t="s">
        <v>83</v>
      </c>
      <c r="C98" s="8" t="s">
        <v>29</v>
      </c>
      <c r="D98" s="6" t="s">
        <v>556</v>
      </c>
      <c r="E98" s="8" t="s">
        <v>18</v>
      </c>
      <c r="F98" s="38">
        <v>1</v>
      </c>
      <c r="G98" s="97"/>
      <c r="H98" s="163"/>
      <c r="I98" s="164">
        <v>0.5</v>
      </c>
      <c r="J98" s="165">
        <v>0.5</v>
      </c>
    </row>
    <row r="99" spans="1:10" x14ac:dyDescent="0.3">
      <c r="A99" s="89"/>
      <c r="B99" s="8" t="s">
        <v>380</v>
      </c>
      <c r="C99" s="8" t="s">
        <v>125</v>
      </c>
      <c r="D99" s="6" t="s">
        <v>556</v>
      </c>
      <c r="E99" s="9" t="s">
        <v>379</v>
      </c>
      <c r="F99" s="30">
        <v>12</v>
      </c>
      <c r="G99" s="58" t="s">
        <v>374</v>
      </c>
      <c r="H99" s="143" t="s">
        <v>374</v>
      </c>
      <c r="I99" s="131">
        <v>6</v>
      </c>
      <c r="J99" s="144">
        <v>6</v>
      </c>
    </row>
    <row r="100" spans="1:10" x14ac:dyDescent="0.3">
      <c r="A100" s="87" t="s">
        <v>120</v>
      </c>
      <c r="B100" s="8" t="s">
        <v>123</v>
      </c>
      <c r="C100" s="8" t="s">
        <v>29</v>
      </c>
      <c r="D100" s="6" t="s">
        <v>556</v>
      </c>
      <c r="E100" s="8" t="s">
        <v>18</v>
      </c>
      <c r="F100" s="38">
        <v>1</v>
      </c>
      <c r="G100" s="97"/>
      <c r="H100" s="163"/>
      <c r="I100" s="164"/>
      <c r="J100" s="165">
        <v>1</v>
      </c>
    </row>
    <row r="101" spans="1:10" x14ac:dyDescent="0.3">
      <c r="A101" s="89"/>
      <c r="B101" s="9" t="s">
        <v>121</v>
      </c>
      <c r="C101" s="8" t="s">
        <v>122</v>
      </c>
      <c r="D101" s="6" t="s">
        <v>556</v>
      </c>
      <c r="E101" s="9" t="s">
        <v>10</v>
      </c>
      <c r="F101" s="57">
        <v>1</v>
      </c>
      <c r="G101" s="31"/>
      <c r="H101" s="32"/>
      <c r="I101" s="33"/>
      <c r="J101" s="34">
        <v>1</v>
      </c>
    </row>
    <row r="102" spans="1:10" x14ac:dyDescent="0.3">
      <c r="A102" s="42" t="s">
        <v>119</v>
      </c>
      <c r="B102" s="8" t="s">
        <v>83</v>
      </c>
      <c r="C102" s="8" t="s">
        <v>29</v>
      </c>
      <c r="D102" s="6" t="s">
        <v>556</v>
      </c>
      <c r="E102" s="8" t="s">
        <v>18</v>
      </c>
      <c r="F102" s="38">
        <v>1</v>
      </c>
      <c r="G102" s="97" t="s">
        <v>374</v>
      </c>
      <c r="H102" s="163">
        <v>0.3</v>
      </c>
      <c r="I102" s="164">
        <v>0.9</v>
      </c>
      <c r="J102" s="165">
        <v>1</v>
      </c>
    </row>
    <row r="103" spans="1:10" x14ac:dyDescent="0.3">
      <c r="A103" s="87" t="s">
        <v>99</v>
      </c>
      <c r="B103" s="9" t="s">
        <v>375</v>
      </c>
      <c r="C103" s="9" t="s">
        <v>106</v>
      </c>
      <c r="D103" s="6" t="s">
        <v>556</v>
      </c>
      <c r="E103" s="8" t="s">
        <v>18</v>
      </c>
      <c r="F103" s="269">
        <v>91900</v>
      </c>
      <c r="G103" s="159">
        <v>10534</v>
      </c>
      <c r="H103" s="160">
        <v>20748</v>
      </c>
      <c r="I103" s="161">
        <v>22753</v>
      </c>
      <c r="J103" s="162">
        <v>37865</v>
      </c>
    </row>
    <row r="104" spans="1:10" ht="31.2" x14ac:dyDescent="0.3">
      <c r="A104" s="88"/>
      <c r="B104" s="8" t="s">
        <v>110</v>
      </c>
      <c r="C104" s="8" t="s">
        <v>109</v>
      </c>
      <c r="D104" s="6" t="s">
        <v>555</v>
      </c>
      <c r="E104" s="8" t="s">
        <v>18</v>
      </c>
      <c r="F104" s="258">
        <v>3163</v>
      </c>
      <c r="G104" s="11">
        <v>838</v>
      </c>
      <c r="H104" s="12">
        <v>847</v>
      </c>
      <c r="I104" s="96">
        <v>828</v>
      </c>
      <c r="J104" s="14">
        <v>650</v>
      </c>
    </row>
    <row r="105" spans="1:10" x14ac:dyDescent="0.3">
      <c r="A105" s="88"/>
      <c r="B105" s="8" t="s">
        <v>107</v>
      </c>
      <c r="C105" s="9" t="s">
        <v>101</v>
      </c>
      <c r="D105" s="6" t="s">
        <v>547</v>
      </c>
      <c r="E105" s="8" t="s">
        <v>18</v>
      </c>
      <c r="F105" s="259">
        <v>9</v>
      </c>
      <c r="G105" s="101">
        <v>1</v>
      </c>
      <c r="H105" s="102">
        <v>4</v>
      </c>
      <c r="I105" s="103">
        <v>1</v>
      </c>
      <c r="J105" s="104">
        <v>3</v>
      </c>
    </row>
    <row r="106" spans="1:10" x14ac:dyDescent="0.3">
      <c r="A106" s="88"/>
      <c r="B106" s="8" t="s">
        <v>107</v>
      </c>
      <c r="C106" s="9" t="s">
        <v>101</v>
      </c>
      <c r="D106" s="6" t="s">
        <v>547</v>
      </c>
      <c r="E106" s="8" t="s">
        <v>18</v>
      </c>
      <c r="F106" s="259">
        <v>9</v>
      </c>
      <c r="G106" s="101">
        <v>1</v>
      </c>
      <c r="H106" s="102">
        <v>4</v>
      </c>
      <c r="I106" s="103">
        <v>1</v>
      </c>
      <c r="J106" s="104">
        <v>3</v>
      </c>
    </row>
    <row r="107" spans="1:10" x14ac:dyDescent="0.3">
      <c r="A107" s="88"/>
      <c r="B107" s="8" t="s">
        <v>107</v>
      </c>
      <c r="C107" s="9" t="s">
        <v>101</v>
      </c>
      <c r="D107" s="6" t="s">
        <v>547</v>
      </c>
      <c r="E107" s="8" t="s">
        <v>18</v>
      </c>
      <c r="F107" s="259">
        <v>9</v>
      </c>
      <c r="G107" s="101">
        <v>1</v>
      </c>
      <c r="H107" s="102">
        <v>4</v>
      </c>
      <c r="I107" s="103">
        <v>1</v>
      </c>
      <c r="J107" s="104">
        <v>3</v>
      </c>
    </row>
    <row r="108" spans="1:10" x14ac:dyDescent="0.3">
      <c r="A108" s="88"/>
      <c r="B108" s="8" t="s">
        <v>104</v>
      </c>
      <c r="C108" s="8" t="s">
        <v>105</v>
      </c>
      <c r="D108" s="6" t="s">
        <v>549</v>
      </c>
      <c r="E108" s="9" t="s">
        <v>18</v>
      </c>
      <c r="F108" s="30">
        <v>8000</v>
      </c>
      <c r="G108" s="122"/>
      <c r="H108" s="32"/>
      <c r="I108" s="33"/>
      <c r="J108" s="34"/>
    </row>
    <row r="109" spans="1:10" x14ac:dyDescent="0.3">
      <c r="A109" s="88"/>
      <c r="B109" s="8" t="s">
        <v>100</v>
      </c>
      <c r="C109" s="8" t="s">
        <v>101</v>
      </c>
      <c r="D109" s="6" t="s">
        <v>557</v>
      </c>
      <c r="E109" s="8" t="s">
        <v>18</v>
      </c>
      <c r="F109" s="15">
        <v>1</v>
      </c>
      <c r="G109" s="16"/>
      <c r="H109" s="17">
        <v>1</v>
      </c>
      <c r="I109" s="18"/>
      <c r="J109" s="19">
        <v>1</v>
      </c>
    </row>
    <row r="110" spans="1:10" x14ac:dyDescent="0.3">
      <c r="A110" s="88"/>
      <c r="B110" s="8" t="s">
        <v>111</v>
      </c>
      <c r="C110" s="8" t="s">
        <v>109</v>
      </c>
      <c r="D110" s="6" t="s">
        <v>559</v>
      </c>
      <c r="E110" s="8" t="s">
        <v>18</v>
      </c>
      <c r="F110" s="30">
        <v>2</v>
      </c>
      <c r="G110" s="31"/>
      <c r="H110" s="39"/>
      <c r="I110" s="40"/>
      <c r="J110" s="41">
        <v>2</v>
      </c>
    </row>
    <row r="111" spans="1:10" x14ac:dyDescent="0.3">
      <c r="A111" s="88"/>
      <c r="B111" s="8" t="s">
        <v>108</v>
      </c>
      <c r="C111" s="8" t="s">
        <v>29</v>
      </c>
      <c r="D111" s="6" t="s">
        <v>561</v>
      </c>
      <c r="E111" s="8" t="s">
        <v>18</v>
      </c>
      <c r="F111" s="38">
        <v>1</v>
      </c>
      <c r="G111" s="166">
        <v>1</v>
      </c>
      <c r="H111" s="167">
        <v>1</v>
      </c>
      <c r="I111" s="168">
        <v>1</v>
      </c>
      <c r="J111" s="169">
        <v>1</v>
      </c>
    </row>
    <row r="112" spans="1:10" x14ac:dyDescent="0.3">
      <c r="A112" s="88"/>
      <c r="B112" s="8" t="s">
        <v>108</v>
      </c>
      <c r="C112" s="8" t="s">
        <v>109</v>
      </c>
      <c r="D112" s="6" t="s">
        <v>561</v>
      </c>
      <c r="E112" s="8" t="s">
        <v>18</v>
      </c>
      <c r="F112" s="38">
        <v>1</v>
      </c>
      <c r="G112" s="166">
        <v>1</v>
      </c>
      <c r="H112" s="167">
        <v>1</v>
      </c>
      <c r="I112" s="168">
        <v>1</v>
      </c>
      <c r="J112" s="169">
        <v>1</v>
      </c>
    </row>
    <row r="113" spans="1:10" x14ac:dyDescent="0.3">
      <c r="A113" s="88"/>
      <c r="B113" s="80" t="s">
        <v>104</v>
      </c>
      <c r="C113" s="80" t="s">
        <v>105</v>
      </c>
      <c r="D113" s="6" t="s">
        <v>549</v>
      </c>
      <c r="E113" s="80" t="s">
        <v>18</v>
      </c>
      <c r="F113" s="258">
        <f>+G113+H113+I113+J113</f>
        <v>9000</v>
      </c>
      <c r="G113" s="170">
        <v>2100</v>
      </c>
      <c r="H113" s="160">
        <v>2350</v>
      </c>
      <c r="I113" s="171">
        <v>2200</v>
      </c>
      <c r="J113" s="162">
        <v>2350</v>
      </c>
    </row>
    <row r="114" spans="1:10" x14ac:dyDescent="0.3">
      <c r="A114" s="89"/>
      <c r="B114" s="8" t="s">
        <v>102</v>
      </c>
      <c r="C114" s="8" t="s">
        <v>103</v>
      </c>
      <c r="D114" s="6" t="s">
        <v>560</v>
      </c>
      <c r="E114" s="9" t="s">
        <v>18</v>
      </c>
      <c r="F114" s="15">
        <v>1</v>
      </c>
      <c r="G114" s="172">
        <v>1</v>
      </c>
      <c r="H114" s="173">
        <v>1</v>
      </c>
      <c r="I114" s="174">
        <v>1</v>
      </c>
      <c r="J114" s="175">
        <v>1</v>
      </c>
    </row>
    <row r="115" spans="1:10" ht="21" x14ac:dyDescent="0.3">
      <c r="A115" s="69" t="s">
        <v>495</v>
      </c>
      <c r="B115" s="69"/>
      <c r="C115" s="69"/>
      <c r="D115" s="69"/>
      <c r="E115" s="69"/>
      <c r="F115" s="69"/>
      <c r="G115" s="69"/>
      <c r="H115" s="69"/>
      <c r="I115" s="69"/>
      <c r="J115" s="69"/>
    </row>
    <row r="116" spans="1:10" ht="18" x14ac:dyDescent="0.3">
      <c r="A116" s="70" t="s">
        <v>494</v>
      </c>
      <c r="B116" s="70"/>
      <c r="C116" s="70"/>
      <c r="D116" s="70"/>
      <c r="E116" s="70"/>
      <c r="F116" s="70"/>
      <c r="G116" s="70"/>
      <c r="H116" s="70"/>
      <c r="I116" s="70"/>
      <c r="J116" s="70"/>
    </row>
    <row r="117" spans="1:10" x14ac:dyDescent="0.3">
      <c r="A117" s="73" t="s">
        <v>526</v>
      </c>
      <c r="B117" s="73"/>
      <c r="C117" s="73"/>
      <c r="D117" s="73"/>
      <c r="E117" s="73"/>
      <c r="F117" s="73"/>
      <c r="G117" s="73"/>
      <c r="H117" s="73"/>
      <c r="I117" s="73"/>
      <c r="J117" s="73"/>
    </row>
    <row r="118" spans="1:10" x14ac:dyDescent="0.3">
      <c r="A118" s="90" t="s">
        <v>74</v>
      </c>
      <c r="B118" s="9" t="s">
        <v>75</v>
      </c>
      <c r="C118" s="8" t="s">
        <v>76</v>
      </c>
      <c r="D118" s="6" t="s">
        <v>554</v>
      </c>
      <c r="E118" s="8" t="s">
        <v>18</v>
      </c>
      <c r="F118" s="10">
        <v>4</v>
      </c>
      <c r="G118" s="58">
        <v>1</v>
      </c>
      <c r="H118" s="12"/>
      <c r="I118" s="13"/>
      <c r="J118" s="104">
        <v>2</v>
      </c>
    </row>
    <row r="119" spans="1:10" x14ac:dyDescent="0.3">
      <c r="A119" s="92"/>
      <c r="B119" s="9" t="s">
        <v>527</v>
      </c>
      <c r="C119" s="8" t="s">
        <v>76</v>
      </c>
      <c r="D119" s="6" t="s">
        <v>558</v>
      </c>
      <c r="E119" s="8" t="s">
        <v>18</v>
      </c>
      <c r="F119" s="30">
        <v>4</v>
      </c>
      <c r="G119" s="58">
        <v>1</v>
      </c>
      <c r="H119" s="39">
        <v>1</v>
      </c>
      <c r="I119" s="40">
        <v>1</v>
      </c>
      <c r="J119" s="41">
        <v>1</v>
      </c>
    </row>
    <row r="120" spans="1:10" x14ac:dyDescent="0.3">
      <c r="A120" s="91"/>
      <c r="B120" s="9" t="s">
        <v>525</v>
      </c>
      <c r="C120" s="9" t="s">
        <v>29</v>
      </c>
      <c r="D120" s="6" t="s">
        <v>548</v>
      </c>
      <c r="E120" s="9" t="s">
        <v>458</v>
      </c>
      <c r="F120" s="25">
        <v>1</v>
      </c>
      <c r="G120" s="62">
        <v>1</v>
      </c>
      <c r="H120" s="63">
        <v>1</v>
      </c>
      <c r="I120" s="64">
        <v>1</v>
      </c>
      <c r="J120" s="65">
        <v>1</v>
      </c>
    </row>
    <row r="121" spans="1:10" x14ac:dyDescent="0.3">
      <c r="A121" s="73" t="s">
        <v>493</v>
      </c>
      <c r="B121" s="73"/>
      <c r="C121" s="73"/>
      <c r="D121" s="73"/>
      <c r="E121" s="73"/>
      <c r="F121" s="73"/>
      <c r="G121" s="73"/>
      <c r="H121" s="73"/>
      <c r="I121" s="73"/>
      <c r="J121" s="73"/>
    </row>
    <row r="122" spans="1:10" x14ac:dyDescent="0.3">
      <c r="A122" s="8" t="s">
        <v>199</v>
      </c>
      <c r="B122" s="8" t="s">
        <v>200</v>
      </c>
      <c r="C122" s="8" t="s">
        <v>29</v>
      </c>
      <c r="D122" s="6" t="s">
        <v>557</v>
      </c>
      <c r="E122" s="8" t="s">
        <v>379</v>
      </c>
      <c r="F122" s="38">
        <v>1</v>
      </c>
      <c r="G122" s="62">
        <v>1</v>
      </c>
      <c r="H122" s="63">
        <v>1</v>
      </c>
      <c r="I122" s="64">
        <v>1</v>
      </c>
      <c r="J122" s="65">
        <v>1</v>
      </c>
    </row>
    <row r="123" spans="1:10" x14ac:dyDescent="0.3">
      <c r="A123" s="8" t="s">
        <v>201</v>
      </c>
      <c r="B123" s="8" t="s">
        <v>496</v>
      </c>
      <c r="C123" s="8" t="s">
        <v>29</v>
      </c>
      <c r="D123" s="6" t="s">
        <v>557</v>
      </c>
      <c r="E123" s="8" t="s">
        <v>18</v>
      </c>
      <c r="F123" s="30">
        <v>200</v>
      </c>
      <c r="G123" s="31">
        <v>50</v>
      </c>
      <c r="H123" s="39">
        <v>50</v>
      </c>
      <c r="I123" s="40">
        <v>50</v>
      </c>
      <c r="J123" s="41">
        <v>50</v>
      </c>
    </row>
    <row r="124" spans="1:10" x14ac:dyDescent="0.3">
      <c r="A124" s="84" t="s">
        <v>202</v>
      </c>
      <c r="B124" s="8" t="s">
        <v>203</v>
      </c>
      <c r="C124" s="8" t="s">
        <v>41</v>
      </c>
      <c r="D124" s="6" t="s">
        <v>557</v>
      </c>
      <c r="E124" s="8" t="s">
        <v>18</v>
      </c>
      <c r="F124" s="30">
        <v>2</v>
      </c>
      <c r="G124" s="31"/>
      <c r="H124" s="39">
        <v>1</v>
      </c>
      <c r="I124" s="40"/>
      <c r="J124" s="41">
        <v>1</v>
      </c>
    </row>
    <row r="125" spans="1:10" ht="62.4" x14ac:dyDescent="0.3">
      <c r="A125" s="86"/>
      <c r="B125" s="42" t="s">
        <v>204</v>
      </c>
      <c r="C125" s="42" t="s">
        <v>204</v>
      </c>
      <c r="D125" s="6" t="s">
        <v>550</v>
      </c>
      <c r="E125" s="42" t="s">
        <v>29</v>
      </c>
      <c r="F125" s="270"/>
      <c r="G125" s="176">
        <v>0.85</v>
      </c>
      <c r="H125" s="177"/>
      <c r="I125" s="178"/>
      <c r="J125" s="179"/>
    </row>
    <row r="126" spans="1:10" ht="37.799999999999997" customHeight="1" x14ac:dyDescent="0.3">
      <c r="A126" s="68" t="s">
        <v>477</v>
      </c>
      <c r="B126" s="68" t="s">
        <v>179</v>
      </c>
      <c r="C126" s="68" t="s">
        <v>492</v>
      </c>
      <c r="D126" s="68" t="s">
        <v>491</v>
      </c>
      <c r="E126" s="68" t="s">
        <v>555</v>
      </c>
      <c r="F126" s="68" t="s">
        <v>18</v>
      </c>
      <c r="G126" s="68">
        <v>505000</v>
      </c>
      <c r="H126" s="68">
        <v>152298</v>
      </c>
      <c r="I126" s="68">
        <v>108064</v>
      </c>
      <c r="J126" s="68">
        <v>108156</v>
      </c>
    </row>
    <row r="127" spans="1:10" ht="29.4" customHeight="1" x14ac:dyDescent="0.3">
      <c r="A127" s="69" t="s">
        <v>476</v>
      </c>
      <c r="B127" s="69"/>
      <c r="C127" s="69"/>
      <c r="D127" s="69"/>
      <c r="E127" s="69"/>
      <c r="F127" s="69"/>
      <c r="G127" s="69"/>
      <c r="H127" s="69"/>
      <c r="I127" s="69"/>
      <c r="J127" s="69"/>
    </row>
    <row r="128" spans="1:10" ht="28.2" customHeight="1" x14ac:dyDescent="0.3">
      <c r="A128" s="70" t="s">
        <v>490</v>
      </c>
      <c r="B128" s="70"/>
      <c r="C128" s="70"/>
      <c r="D128" s="70"/>
      <c r="E128" s="70"/>
      <c r="F128" s="70"/>
      <c r="G128" s="70"/>
      <c r="H128" s="70"/>
      <c r="I128" s="70"/>
      <c r="J128" s="70"/>
    </row>
    <row r="129" spans="1:11" ht="24.6" customHeight="1" x14ac:dyDescent="0.3">
      <c r="A129" s="73" t="s">
        <v>489</v>
      </c>
      <c r="B129" s="73"/>
      <c r="C129" s="73"/>
      <c r="D129" s="73"/>
      <c r="E129" s="73"/>
      <c r="F129" s="73"/>
      <c r="G129" s="73"/>
      <c r="H129" s="73"/>
      <c r="I129" s="73"/>
      <c r="J129" s="73"/>
      <c r="K129" s="71"/>
    </row>
    <row r="130" spans="1:11" x14ac:dyDescent="0.3">
      <c r="A130" s="8" t="s">
        <v>179</v>
      </c>
      <c r="B130" s="8" t="s">
        <v>180</v>
      </c>
      <c r="C130" s="8" t="s">
        <v>174</v>
      </c>
      <c r="D130" s="6" t="s">
        <v>555</v>
      </c>
      <c r="E130" s="8" t="s">
        <v>18</v>
      </c>
      <c r="F130" s="258">
        <v>461309</v>
      </c>
      <c r="G130" s="145">
        <v>120801</v>
      </c>
      <c r="H130" s="146">
        <v>116470</v>
      </c>
      <c r="I130" s="180">
        <v>123884</v>
      </c>
      <c r="J130" s="181">
        <v>118052</v>
      </c>
    </row>
    <row r="131" spans="1:11" x14ac:dyDescent="0.3">
      <c r="A131" s="8" t="s">
        <v>181</v>
      </c>
      <c r="B131" s="8" t="s">
        <v>182</v>
      </c>
      <c r="C131" s="8" t="s">
        <v>29</v>
      </c>
      <c r="D131" s="6" t="s">
        <v>555</v>
      </c>
      <c r="E131" s="8" t="s">
        <v>10</v>
      </c>
      <c r="F131" s="38">
        <v>1</v>
      </c>
      <c r="G131" s="118">
        <v>1</v>
      </c>
      <c r="H131" s="119">
        <v>1</v>
      </c>
      <c r="I131" s="120">
        <v>1</v>
      </c>
      <c r="J131" s="121">
        <v>1</v>
      </c>
    </row>
    <row r="132" spans="1:11" ht="23.4" customHeight="1" x14ac:dyDescent="0.3">
      <c r="A132" s="70" t="s">
        <v>475</v>
      </c>
      <c r="B132" s="70"/>
      <c r="C132" s="70"/>
      <c r="D132" s="70"/>
      <c r="E132" s="70"/>
      <c r="F132" s="70"/>
      <c r="G132" s="70"/>
      <c r="H132" s="70"/>
      <c r="I132" s="70"/>
      <c r="J132" s="70"/>
    </row>
    <row r="133" spans="1:11" ht="24" customHeight="1" x14ac:dyDescent="0.3">
      <c r="A133" s="73" t="s">
        <v>145</v>
      </c>
      <c r="B133" s="73"/>
      <c r="C133" s="73"/>
      <c r="D133" s="73"/>
      <c r="E133" s="73"/>
      <c r="F133" s="73"/>
      <c r="G133" s="73"/>
      <c r="H133" s="73"/>
      <c r="I133" s="73"/>
      <c r="J133" s="73"/>
    </row>
    <row r="134" spans="1:11" x14ac:dyDescent="0.3">
      <c r="A134" s="8" t="s">
        <v>11</v>
      </c>
      <c r="B134" s="8" t="s">
        <v>12</v>
      </c>
      <c r="C134" s="8" t="s">
        <v>13</v>
      </c>
      <c r="D134" s="287" t="s">
        <v>546</v>
      </c>
      <c r="E134" s="8" t="s">
        <v>18</v>
      </c>
      <c r="F134" s="258">
        <v>2</v>
      </c>
      <c r="G134" s="11"/>
      <c r="H134" s="12">
        <v>1</v>
      </c>
      <c r="I134" s="96">
        <v>1</v>
      </c>
      <c r="J134" s="14"/>
    </row>
    <row r="135" spans="1:11" x14ac:dyDescent="0.3">
      <c r="A135" s="9" t="s">
        <v>128</v>
      </c>
      <c r="B135" s="42" t="s">
        <v>488</v>
      </c>
      <c r="C135" s="9" t="s">
        <v>130</v>
      </c>
      <c r="D135" s="6" t="s">
        <v>548</v>
      </c>
      <c r="E135" s="9"/>
      <c r="F135" s="30">
        <v>9</v>
      </c>
      <c r="G135" s="58">
        <v>2</v>
      </c>
      <c r="H135" s="59">
        <v>3</v>
      </c>
      <c r="I135" s="60">
        <v>1</v>
      </c>
      <c r="J135" s="61">
        <v>3</v>
      </c>
    </row>
    <row r="136" spans="1:11" ht="31.2" x14ac:dyDescent="0.3">
      <c r="A136" s="8" t="s">
        <v>197</v>
      </c>
      <c r="B136" s="8" t="s">
        <v>198</v>
      </c>
      <c r="C136" s="8" t="s">
        <v>487</v>
      </c>
      <c r="D136" s="6" t="s">
        <v>551</v>
      </c>
      <c r="E136" s="8" t="s">
        <v>18</v>
      </c>
      <c r="F136" s="30">
        <v>1</v>
      </c>
      <c r="G136" s="31"/>
      <c r="H136" s="39"/>
      <c r="I136" s="40"/>
      <c r="J136" s="41">
        <v>1</v>
      </c>
    </row>
    <row r="137" spans="1:11" x14ac:dyDescent="0.3">
      <c r="A137" s="9" t="s">
        <v>126</v>
      </c>
      <c r="B137" s="9" t="s">
        <v>127</v>
      </c>
      <c r="C137" s="8" t="s">
        <v>486</v>
      </c>
      <c r="D137" s="6" t="s">
        <v>551</v>
      </c>
      <c r="E137" s="8" t="s">
        <v>18</v>
      </c>
      <c r="F137" s="30">
        <v>4</v>
      </c>
      <c r="G137" s="31"/>
      <c r="H137" s="39">
        <v>1</v>
      </c>
      <c r="I137" s="40">
        <v>2</v>
      </c>
      <c r="J137" s="41">
        <v>1</v>
      </c>
    </row>
    <row r="138" spans="1:11" ht="31.2" x14ac:dyDescent="0.3">
      <c r="A138" s="9" t="s">
        <v>482</v>
      </c>
      <c r="B138" s="9" t="s">
        <v>485</v>
      </c>
      <c r="C138" s="8" t="s">
        <v>484</v>
      </c>
      <c r="D138" s="6" t="s">
        <v>551</v>
      </c>
      <c r="E138" s="8" t="s">
        <v>18</v>
      </c>
      <c r="F138" s="30">
        <v>16</v>
      </c>
      <c r="G138" s="31">
        <v>4</v>
      </c>
      <c r="H138" s="39">
        <v>4</v>
      </c>
      <c r="I138" s="40">
        <v>4</v>
      </c>
      <c r="J138" s="41">
        <v>4</v>
      </c>
    </row>
    <row r="139" spans="1:11" x14ac:dyDescent="0.3">
      <c r="A139" s="8" t="s">
        <v>154</v>
      </c>
      <c r="B139" s="8" t="s">
        <v>483</v>
      </c>
      <c r="C139" s="8" t="s">
        <v>155</v>
      </c>
      <c r="D139" s="6" t="s">
        <v>555</v>
      </c>
      <c r="E139" s="8" t="s">
        <v>18</v>
      </c>
      <c r="F139" s="30">
        <v>44</v>
      </c>
      <c r="G139" s="11">
        <v>0</v>
      </c>
      <c r="H139" s="12">
        <v>16</v>
      </c>
      <c r="I139" s="96">
        <v>0</v>
      </c>
      <c r="J139" s="14">
        <v>28</v>
      </c>
    </row>
    <row r="140" spans="1:11" x14ac:dyDescent="0.3">
      <c r="A140" s="77" t="s">
        <v>132</v>
      </c>
      <c r="B140" s="6" t="s">
        <v>84</v>
      </c>
      <c r="C140" s="42" t="s">
        <v>85</v>
      </c>
      <c r="D140" s="6" t="s">
        <v>547</v>
      </c>
      <c r="E140" s="8" t="s">
        <v>18</v>
      </c>
      <c r="F140" s="271">
        <v>14</v>
      </c>
      <c r="G140" s="182"/>
      <c r="H140" s="183">
        <v>7</v>
      </c>
      <c r="I140" s="184"/>
      <c r="J140" s="185">
        <v>7</v>
      </c>
    </row>
    <row r="141" spans="1:11" x14ac:dyDescent="0.3">
      <c r="A141" s="90" t="s">
        <v>159</v>
      </c>
      <c r="B141" s="9" t="s">
        <v>160</v>
      </c>
      <c r="C141" s="9" t="s">
        <v>29</v>
      </c>
      <c r="D141" s="6" t="s">
        <v>554</v>
      </c>
      <c r="E141" s="9" t="s">
        <v>10</v>
      </c>
      <c r="F141" s="25">
        <v>1</v>
      </c>
      <c r="G141" s="156">
        <v>1</v>
      </c>
      <c r="H141" s="157">
        <v>1</v>
      </c>
      <c r="I141" s="158">
        <v>1</v>
      </c>
      <c r="J141" s="133">
        <v>1</v>
      </c>
    </row>
    <row r="142" spans="1:11" x14ac:dyDescent="0.3">
      <c r="A142" s="91"/>
      <c r="B142" s="9" t="s">
        <v>161</v>
      </c>
      <c r="C142" s="9" t="s">
        <v>29</v>
      </c>
      <c r="D142" s="6" t="s">
        <v>558</v>
      </c>
      <c r="E142" s="9" t="s">
        <v>10</v>
      </c>
      <c r="F142" s="267">
        <v>1</v>
      </c>
      <c r="G142" s="152">
        <v>1</v>
      </c>
      <c r="H142" s="153">
        <v>1</v>
      </c>
      <c r="I142" s="154">
        <v>1</v>
      </c>
      <c r="J142" s="155">
        <v>1</v>
      </c>
    </row>
    <row r="143" spans="1:11" ht="31.2" customHeight="1" x14ac:dyDescent="0.3">
      <c r="A143" s="87" t="s">
        <v>482</v>
      </c>
      <c r="B143" s="72" t="s">
        <v>84</v>
      </c>
      <c r="C143" s="42" t="s">
        <v>114</v>
      </c>
      <c r="D143" s="6" t="s">
        <v>558</v>
      </c>
      <c r="E143" s="42" t="s">
        <v>10</v>
      </c>
      <c r="F143" s="43">
        <v>2000</v>
      </c>
      <c r="G143" s="49">
        <v>500</v>
      </c>
      <c r="H143" s="50">
        <v>500</v>
      </c>
      <c r="I143" s="51">
        <v>250</v>
      </c>
      <c r="J143" s="52">
        <v>750</v>
      </c>
    </row>
    <row r="144" spans="1:11" ht="31.2" customHeight="1" x14ac:dyDescent="0.3">
      <c r="A144" s="89"/>
      <c r="B144" s="42" t="s">
        <v>162</v>
      </c>
      <c r="C144" s="42" t="s">
        <v>134</v>
      </c>
      <c r="D144" s="6" t="s">
        <v>560</v>
      </c>
      <c r="E144" s="42" t="s">
        <v>18</v>
      </c>
      <c r="F144" s="43">
        <f>+G144+H144+I144+J144</f>
        <v>74999.999999999985</v>
      </c>
      <c r="G144" s="44">
        <v>23435.040888751733</v>
      </c>
      <c r="H144" s="45">
        <v>26423.584323406882</v>
      </c>
      <c r="I144" s="46">
        <v>18570.629532479554</v>
      </c>
      <c r="J144" s="47">
        <v>6570.7452553618268</v>
      </c>
    </row>
    <row r="145" spans="1:10" x14ac:dyDescent="0.3">
      <c r="A145" s="87" t="s">
        <v>145</v>
      </c>
      <c r="B145" s="42" t="s">
        <v>147</v>
      </c>
      <c r="C145" s="42" t="s">
        <v>134</v>
      </c>
      <c r="D145" s="6" t="s">
        <v>560</v>
      </c>
      <c r="E145" s="42" t="s">
        <v>18</v>
      </c>
      <c r="F145" s="43">
        <f>+G145+H145+I145+J145</f>
        <v>155000</v>
      </c>
      <c r="G145" s="44">
        <v>48432.417836753586</v>
      </c>
      <c r="H145" s="45">
        <v>54608.740935040885</v>
      </c>
      <c r="I145" s="46">
        <v>38379.301033791082</v>
      </c>
      <c r="J145" s="47">
        <v>13579.540194414441</v>
      </c>
    </row>
    <row r="146" spans="1:10" x14ac:dyDescent="0.3">
      <c r="A146" s="89"/>
      <c r="B146" s="42" t="s">
        <v>146</v>
      </c>
      <c r="C146" s="42" t="s">
        <v>134</v>
      </c>
      <c r="D146" s="6" t="s">
        <v>560</v>
      </c>
      <c r="E146" s="42" t="s">
        <v>18</v>
      </c>
      <c r="F146" s="43">
        <f>+G146+H146+I146+J146</f>
        <v>363.13433460235109</v>
      </c>
      <c r="G146" s="44">
        <v>113.46757306021004</v>
      </c>
      <c r="H146" s="45">
        <v>127.93747614785966</v>
      </c>
      <c r="I146" s="46">
        <v>89.91510931231646</v>
      </c>
      <c r="J146" s="47">
        <v>31.81417608196497</v>
      </c>
    </row>
    <row r="147" spans="1:10" x14ac:dyDescent="0.3">
      <c r="A147" s="87" t="s">
        <v>137</v>
      </c>
      <c r="B147" s="42" t="s">
        <v>131</v>
      </c>
      <c r="C147" s="42" t="s">
        <v>138</v>
      </c>
      <c r="D147" s="6" t="s">
        <v>560</v>
      </c>
      <c r="E147" s="42" t="s">
        <v>18</v>
      </c>
      <c r="F147" s="48">
        <v>2</v>
      </c>
      <c r="G147" s="49"/>
      <c r="H147" s="50"/>
      <c r="I147" s="51">
        <v>1</v>
      </c>
      <c r="J147" s="52">
        <v>1</v>
      </c>
    </row>
    <row r="148" spans="1:10" x14ac:dyDescent="0.3">
      <c r="A148" s="88"/>
      <c r="B148" s="42" t="s">
        <v>139</v>
      </c>
      <c r="C148" s="42" t="s">
        <v>140</v>
      </c>
      <c r="D148" s="6" t="s">
        <v>560</v>
      </c>
      <c r="E148" s="42" t="s">
        <v>18</v>
      </c>
      <c r="F148" s="43">
        <v>244</v>
      </c>
      <c r="G148" s="44">
        <v>59</v>
      </c>
      <c r="H148" s="45">
        <v>62</v>
      </c>
      <c r="I148" s="46">
        <v>64</v>
      </c>
      <c r="J148" s="52">
        <v>59</v>
      </c>
    </row>
    <row r="149" spans="1:10" x14ac:dyDescent="0.3">
      <c r="A149" s="88"/>
      <c r="B149" s="42" t="s">
        <v>141</v>
      </c>
      <c r="C149" s="42" t="s">
        <v>140</v>
      </c>
      <c r="D149" s="6" t="s">
        <v>560</v>
      </c>
      <c r="E149" s="42" t="s">
        <v>18</v>
      </c>
      <c r="F149" s="48">
        <v>100</v>
      </c>
      <c r="G149" s="49">
        <v>26</v>
      </c>
      <c r="H149" s="50">
        <v>26</v>
      </c>
      <c r="I149" s="51">
        <v>24</v>
      </c>
      <c r="J149" s="52">
        <v>24</v>
      </c>
    </row>
    <row r="150" spans="1:10" ht="31.2" x14ac:dyDescent="0.3">
      <c r="A150" s="88"/>
      <c r="B150" s="42" t="s">
        <v>152</v>
      </c>
      <c r="C150" s="42" t="s">
        <v>153</v>
      </c>
      <c r="D150" s="6" t="s">
        <v>560</v>
      </c>
      <c r="E150" s="42" t="s">
        <v>10</v>
      </c>
      <c r="F150" s="43">
        <f>+G150+H150+I150+J150</f>
        <v>600</v>
      </c>
      <c r="G150" s="49">
        <v>100</v>
      </c>
      <c r="H150" s="50">
        <v>170</v>
      </c>
      <c r="I150" s="51">
        <v>198</v>
      </c>
      <c r="J150" s="52">
        <v>132</v>
      </c>
    </row>
    <row r="151" spans="1:10" x14ac:dyDescent="0.3">
      <c r="A151" s="88"/>
      <c r="B151" s="42" t="s">
        <v>148</v>
      </c>
      <c r="C151" s="42" t="s">
        <v>149</v>
      </c>
      <c r="D151" s="6" t="s">
        <v>560</v>
      </c>
      <c r="E151" s="42" t="s">
        <v>10</v>
      </c>
      <c r="F151" s="48">
        <v>1</v>
      </c>
      <c r="G151" s="49"/>
      <c r="H151" s="50"/>
      <c r="I151" s="51"/>
      <c r="J151" s="52">
        <v>1</v>
      </c>
    </row>
    <row r="152" spans="1:10" x14ac:dyDescent="0.3">
      <c r="A152" s="88"/>
      <c r="B152" s="42" t="s">
        <v>150</v>
      </c>
      <c r="C152" s="42" t="s">
        <v>134</v>
      </c>
      <c r="D152" s="6" t="s">
        <v>560</v>
      </c>
      <c r="E152" s="42" t="s">
        <v>18</v>
      </c>
      <c r="F152" s="48">
        <v>5</v>
      </c>
      <c r="G152" s="49"/>
      <c r="H152" s="50">
        <v>5</v>
      </c>
      <c r="I152" s="51"/>
      <c r="J152" s="52"/>
    </row>
    <row r="153" spans="1:10" x14ac:dyDescent="0.3">
      <c r="A153" s="88"/>
      <c r="B153" s="42" t="s">
        <v>142</v>
      </c>
      <c r="C153" s="42" t="s">
        <v>134</v>
      </c>
      <c r="D153" s="6" t="s">
        <v>560</v>
      </c>
      <c r="E153" s="42" t="s">
        <v>18</v>
      </c>
      <c r="F153" s="43">
        <v>2400</v>
      </c>
      <c r="G153" s="49">
        <v>1200</v>
      </c>
      <c r="H153" s="50">
        <v>600</v>
      </c>
      <c r="I153" s="51">
        <v>300</v>
      </c>
      <c r="J153" s="52">
        <v>300</v>
      </c>
    </row>
    <row r="154" spans="1:10" x14ac:dyDescent="0.3">
      <c r="A154" s="89"/>
      <c r="B154" s="42" t="s">
        <v>150</v>
      </c>
      <c r="C154" s="42" t="s">
        <v>151</v>
      </c>
      <c r="D154" s="6" t="s">
        <v>560</v>
      </c>
      <c r="E154" s="42" t="s">
        <v>18</v>
      </c>
      <c r="F154" s="48">
        <v>5</v>
      </c>
      <c r="G154" s="49"/>
      <c r="H154" s="50">
        <v>5</v>
      </c>
      <c r="I154" s="51"/>
      <c r="J154" s="52"/>
    </row>
    <row r="155" spans="1:10" x14ac:dyDescent="0.3">
      <c r="A155" s="42" t="s">
        <v>143</v>
      </c>
      <c r="B155" s="42" t="s">
        <v>144</v>
      </c>
      <c r="C155" s="42" t="s">
        <v>134</v>
      </c>
      <c r="D155" s="6" t="s">
        <v>560</v>
      </c>
      <c r="E155" s="42" t="s">
        <v>18</v>
      </c>
      <c r="F155" s="43">
        <v>10000</v>
      </c>
      <c r="G155" s="44">
        <v>6483.8613177262878</v>
      </c>
      <c r="H155" s="45">
        <v>7310.7129227348378</v>
      </c>
      <c r="I155" s="46">
        <v>5138.0062464180837</v>
      </c>
      <c r="J155" s="47">
        <v>1817.9529189694269</v>
      </c>
    </row>
    <row r="156" spans="1:10" x14ac:dyDescent="0.3">
      <c r="A156" s="87" t="s">
        <v>132</v>
      </c>
      <c r="B156" s="42" t="s">
        <v>136</v>
      </c>
      <c r="C156" s="42" t="s">
        <v>134</v>
      </c>
      <c r="D156" s="6" t="s">
        <v>560</v>
      </c>
      <c r="E156" s="42" t="s">
        <v>18</v>
      </c>
      <c r="F156" s="43">
        <v>10720</v>
      </c>
      <c r="G156" s="44">
        <v>16351.487760640985</v>
      </c>
      <c r="H156" s="45">
        <v>18436.704152021921</v>
      </c>
      <c r="I156" s="46">
        <v>12957.409502685605</v>
      </c>
      <c r="J156" s="52">
        <v>3221.1853282989532</v>
      </c>
    </row>
    <row r="157" spans="1:10" x14ac:dyDescent="0.3">
      <c r="A157" s="88"/>
      <c r="B157" s="42" t="s">
        <v>133</v>
      </c>
      <c r="C157" s="42" t="s">
        <v>134</v>
      </c>
      <c r="D157" s="6" t="s">
        <v>560</v>
      </c>
      <c r="E157" s="42" t="s">
        <v>18</v>
      </c>
      <c r="F157" s="43">
        <v>12000</v>
      </c>
      <c r="G157" s="44">
        <v>4862.8959882947165</v>
      </c>
      <c r="H157" s="45">
        <v>5483.0346920511283</v>
      </c>
      <c r="I157" s="46">
        <v>3853.504684813563</v>
      </c>
      <c r="J157" s="47">
        <v>1363.4646892270703</v>
      </c>
    </row>
    <row r="158" spans="1:10" x14ac:dyDescent="0.3">
      <c r="A158" s="89"/>
      <c r="B158" s="42" t="s">
        <v>135</v>
      </c>
      <c r="C158" s="42" t="s">
        <v>134</v>
      </c>
      <c r="D158" s="6" t="s">
        <v>560</v>
      </c>
      <c r="E158" s="42" t="s">
        <v>18</v>
      </c>
      <c r="F158" s="43">
        <v>12000</v>
      </c>
      <c r="G158" s="44">
        <v>4862.8959882947165</v>
      </c>
      <c r="H158" s="45">
        <v>5483.0346920511283</v>
      </c>
      <c r="I158" s="46">
        <v>3853.504684813563</v>
      </c>
      <c r="J158" s="47">
        <v>1363.4646892270703</v>
      </c>
    </row>
    <row r="159" spans="1:10" x14ac:dyDescent="0.3">
      <c r="A159" s="87" t="s">
        <v>154</v>
      </c>
      <c r="B159" s="42" t="s">
        <v>156</v>
      </c>
      <c r="C159" s="42" t="s">
        <v>134</v>
      </c>
      <c r="D159" s="6" t="s">
        <v>560</v>
      </c>
      <c r="E159" s="42" t="s">
        <v>18</v>
      </c>
      <c r="F159" s="48">
        <v>70</v>
      </c>
      <c r="G159" s="49"/>
      <c r="H159" s="50">
        <v>35</v>
      </c>
      <c r="I159" s="51">
        <v>35</v>
      </c>
      <c r="J159" s="52"/>
    </row>
    <row r="160" spans="1:10" x14ac:dyDescent="0.3">
      <c r="A160" s="89"/>
      <c r="B160" s="42" t="s">
        <v>157</v>
      </c>
      <c r="C160" s="42" t="s">
        <v>158</v>
      </c>
      <c r="D160" s="6" t="s">
        <v>560</v>
      </c>
      <c r="E160" s="42" t="s">
        <v>18</v>
      </c>
      <c r="F160" s="48">
        <v>35</v>
      </c>
      <c r="G160" s="49"/>
      <c r="H160" s="50">
        <v>35</v>
      </c>
      <c r="I160" s="51"/>
      <c r="J160" s="52"/>
    </row>
    <row r="161" spans="1:10" x14ac:dyDescent="0.3">
      <c r="A161" s="9" t="s">
        <v>145</v>
      </c>
      <c r="B161" s="9" t="s">
        <v>481</v>
      </c>
      <c r="C161" s="9" t="s">
        <v>480</v>
      </c>
      <c r="D161" s="6" t="s">
        <v>548</v>
      </c>
      <c r="E161" s="9" t="s">
        <v>18</v>
      </c>
      <c r="F161" s="57">
        <v>1</v>
      </c>
      <c r="G161" s="31"/>
      <c r="H161" s="39"/>
      <c r="I161" s="40"/>
      <c r="J161" s="41">
        <v>1</v>
      </c>
    </row>
    <row r="162" spans="1:10" x14ac:dyDescent="0.3">
      <c r="A162" s="90" t="s">
        <v>128</v>
      </c>
      <c r="B162" s="9" t="s">
        <v>479</v>
      </c>
      <c r="C162" s="9" t="s">
        <v>478</v>
      </c>
      <c r="D162" s="6" t="s">
        <v>548</v>
      </c>
      <c r="E162" s="9" t="s">
        <v>10</v>
      </c>
      <c r="F162" s="57">
        <v>6</v>
      </c>
      <c r="G162" s="31">
        <v>2</v>
      </c>
      <c r="H162" s="39">
        <v>2</v>
      </c>
      <c r="I162" s="40"/>
      <c r="J162" s="41">
        <v>2</v>
      </c>
    </row>
    <row r="163" spans="1:10" x14ac:dyDescent="0.3">
      <c r="A163" s="91"/>
      <c r="B163" s="9" t="s">
        <v>129</v>
      </c>
      <c r="C163" s="9" t="s">
        <v>130</v>
      </c>
      <c r="D163" s="6" t="s">
        <v>548</v>
      </c>
      <c r="E163" s="9" t="s">
        <v>10</v>
      </c>
      <c r="F163" s="57">
        <v>3</v>
      </c>
      <c r="G163" s="31"/>
      <c r="H163" s="39">
        <v>1</v>
      </c>
      <c r="I163" s="40">
        <v>1</v>
      </c>
      <c r="J163" s="41">
        <v>1</v>
      </c>
    </row>
    <row r="164" spans="1:10" ht="23.4" x14ac:dyDescent="0.3">
      <c r="A164" s="68" t="s">
        <v>384</v>
      </c>
      <c r="B164" s="68"/>
      <c r="C164" s="68"/>
      <c r="D164" s="68"/>
      <c r="E164" s="68"/>
      <c r="F164" s="68"/>
      <c r="G164" s="68"/>
      <c r="H164" s="68"/>
      <c r="I164" s="68"/>
      <c r="J164" s="68"/>
    </row>
    <row r="165" spans="1:10" ht="21" x14ac:dyDescent="0.3">
      <c r="A165" s="69" t="s">
        <v>459</v>
      </c>
      <c r="B165" s="69"/>
      <c r="C165" s="69"/>
      <c r="D165" s="69"/>
      <c r="E165" s="69"/>
      <c r="F165" s="69"/>
      <c r="G165" s="69"/>
      <c r="H165" s="69"/>
      <c r="I165" s="69"/>
      <c r="J165" s="69"/>
    </row>
    <row r="166" spans="1:10" ht="18" x14ac:dyDescent="0.3">
      <c r="A166" s="70" t="s">
        <v>382</v>
      </c>
      <c r="B166" s="70"/>
      <c r="C166" s="70"/>
      <c r="D166" s="70"/>
      <c r="E166" s="70"/>
      <c r="F166" s="70"/>
      <c r="G166" s="70"/>
      <c r="H166" s="70"/>
      <c r="I166" s="70"/>
      <c r="J166" s="70"/>
    </row>
    <row r="167" spans="1:10" x14ac:dyDescent="0.3">
      <c r="A167" s="73" t="s">
        <v>469</v>
      </c>
      <c r="B167" s="73"/>
      <c r="C167" s="73"/>
      <c r="D167" s="73"/>
      <c r="E167" s="73"/>
      <c r="F167" s="73"/>
      <c r="G167" s="73"/>
      <c r="H167" s="73"/>
      <c r="I167" s="73"/>
      <c r="J167" s="73"/>
    </row>
    <row r="168" spans="1:10" x14ac:dyDescent="0.3">
      <c r="A168" s="9" t="s">
        <v>178</v>
      </c>
      <c r="B168" s="9" t="s">
        <v>474</v>
      </c>
      <c r="C168" s="8" t="s">
        <v>9</v>
      </c>
      <c r="D168" s="287" t="s">
        <v>546</v>
      </c>
      <c r="E168" s="8" t="s">
        <v>18</v>
      </c>
      <c r="F168" s="30">
        <v>5</v>
      </c>
      <c r="G168" s="11">
        <v>1</v>
      </c>
      <c r="H168" s="12">
        <v>2</v>
      </c>
      <c r="I168" s="96"/>
      <c r="J168" s="14">
        <v>2</v>
      </c>
    </row>
    <row r="169" spans="1:10" x14ac:dyDescent="0.3">
      <c r="A169" s="84" t="s">
        <v>214</v>
      </c>
      <c r="B169" s="8" t="s">
        <v>217</v>
      </c>
      <c r="C169" s="8" t="s">
        <v>29</v>
      </c>
      <c r="D169" s="6" t="s">
        <v>562</v>
      </c>
      <c r="E169" s="8" t="s">
        <v>18</v>
      </c>
      <c r="F169" s="38">
        <v>1</v>
      </c>
      <c r="G169" s="156">
        <v>0.75</v>
      </c>
      <c r="H169" s="157">
        <v>0.9</v>
      </c>
      <c r="I169" s="186">
        <v>1</v>
      </c>
      <c r="J169" s="187"/>
    </row>
    <row r="170" spans="1:10" x14ac:dyDescent="0.3">
      <c r="A170" s="85"/>
      <c r="B170" s="8" t="s">
        <v>215</v>
      </c>
      <c r="C170" s="8" t="s">
        <v>29</v>
      </c>
      <c r="D170" s="6" t="s">
        <v>562</v>
      </c>
      <c r="E170" s="8" t="s">
        <v>10</v>
      </c>
      <c r="F170" s="38">
        <v>0.2</v>
      </c>
      <c r="G170" s="156">
        <v>0.1</v>
      </c>
      <c r="H170" s="188">
        <v>10</v>
      </c>
      <c r="I170" s="189"/>
      <c r="J170" s="187"/>
    </row>
    <row r="171" spans="1:10" x14ac:dyDescent="0.3">
      <c r="A171" s="86"/>
      <c r="B171" s="8" t="s">
        <v>216</v>
      </c>
      <c r="C171" s="8" t="s">
        <v>29</v>
      </c>
      <c r="D171" s="6" t="s">
        <v>562</v>
      </c>
      <c r="E171" s="8" t="s">
        <v>10</v>
      </c>
      <c r="F171" s="38">
        <v>1</v>
      </c>
      <c r="G171" s="97">
        <v>1</v>
      </c>
      <c r="H171" s="98">
        <v>1</v>
      </c>
      <c r="I171" s="99">
        <v>1</v>
      </c>
      <c r="J171" s="100">
        <v>1</v>
      </c>
    </row>
    <row r="172" spans="1:10" x14ac:dyDescent="0.3">
      <c r="A172" s="84" t="s">
        <v>205</v>
      </c>
      <c r="B172" s="8" t="s">
        <v>211</v>
      </c>
      <c r="C172" s="8" t="s">
        <v>29</v>
      </c>
      <c r="D172" s="6" t="s">
        <v>562</v>
      </c>
      <c r="E172" s="8" t="s">
        <v>10</v>
      </c>
      <c r="F172" s="38">
        <v>0.9</v>
      </c>
      <c r="G172" s="156">
        <v>0.1</v>
      </c>
      <c r="H172" s="157">
        <v>0.4</v>
      </c>
      <c r="I172" s="189"/>
      <c r="J172" s="187"/>
    </row>
    <row r="173" spans="1:10" ht="31.2" x14ac:dyDescent="0.3">
      <c r="A173" s="85"/>
      <c r="B173" s="8" t="s">
        <v>209</v>
      </c>
      <c r="C173" s="8" t="s">
        <v>29</v>
      </c>
      <c r="D173" s="6" t="s">
        <v>562</v>
      </c>
      <c r="E173" s="8" t="s">
        <v>18</v>
      </c>
      <c r="F173" s="38">
        <v>1</v>
      </c>
      <c r="G173" s="156">
        <v>1</v>
      </c>
      <c r="H173" s="190"/>
      <c r="I173" s="189"/>
      <c r="J173" s="187"/>
    </row>
    <row r="174" spans="1:10" x14ac:dyDescent="0.3">
      <c r="A174" s="85"/>
      <c r="B174" s="8" t="s">
        <v>207</v>
      </c>
      <c r="C174" s="8" t="s">
        <v>29</v>
      </c>
      <c r="D174" s="6" t="s">
        <v>562</v>
      </c>
      <c r="E174" s="8" t="s">
        <v>10</v>
      </c>
      <c r="F174" s="38">
        <v>1</v>
      </c>
      <c r="G174" s="156">
        <v>0.1</v>
      </c>
      <c r="H174" s="157">
        <v>0.65</v>
      </c>
      <c r="I174" s="186">
        <v>0.25</v>
      </c>
      <c r="J174" s="187"/>
    </row>
    <row r="175" spans="1:10" x14ac:dyDescent="0.3">
      <c r="A175" s="85"/>
      <c r="B175" s="8" t="s">
        <v>208</v>
      </c>
      <c r="C175" s="8" t="s">
        <v>29</v>
      </c>
      <c r="D175" s="6" t="s">
        <v>562</v>
      </c>
      <c r="E175" s="8" t="s">
        <v>10</v>
      </c>
      <c r="F175" s="38">
        <v>1</v>
      </c>
      <c r="G175" s="191"/>
      <c r="H175" s="188"/>
      <c r="I175" s="186">
        <v>0.6</v>
      </c>
      <c r="J175" s="192">
        <v>0.4</v>
      </c>
    </row>
    <row r="176" spans="1:10" x14ac:dyDescent="0.3">
      <c r="A176" s="85"/>
      <c r="B176" s="8" t="s">
        <v>210</v>
      </c>
      <c r="C176" s="8" t="s">
        <v>29</v>
      </c>
      <c r="D176" s="6" t="s">
        <v>562</v>
      </c>
      <c r="E176" s="8" t="s">
        <v>18</v>
      </c>
      <c r="F176" s="38">
        <v>1</v>
      </c>
      <c r="G176" s="58"/>
      <c r="H176" s="157">
        <v>0.15</v>
      </c>
      <c r="I176" s="186">
        <v>0.55000000000000004</v>
      </c>
      <c r="J176" s="157">
        <v>0.3</v>
      </c>
    </row>
    <row r="177" spans="1:11" ht="31.2" x14ac:dyDescent="0.3">
      <c r="A177" s="85"/>
      <c r="B177" s="8" t="s">
        <v>471</v>
      </c>
      <c r="C177" s="8" t="s">
        <v>29</v>
      </c>
      <c r="D177" s="6" t="s">
        <v>562</v>
      </c>
      <c r="E177" s="8" t="s">
        <v>10</v>
      </c>
      <c r="F177" s="38">
        <v>1</v>
      </c>
      <c r="G177" s="97">
        <v>1</v>
      </c>
      <c r="H177" s="98">
        <v>1</v>
      </c>
      <c r="I177" s="99">
        <v>1</v>
      </c>
      <c r="J177" s="100">
        <v>1</v>
      </c>
    </row>
    <row r="178" spans="1:11" x14ac:dyDescent="0.3">
      <c r="A178" s="85"/>
      <c r="B178" s="8" t="s">
        <v>206</v>
      </c>
      <c r="C178" s="8" t="s">
        <v>44</v>
      </c>
      <c r="D178" s="6" t="s">
        <v>562</v>
      </c>
      <c r="E178" s="8" t="s">
        <v>10</v>
      </c>
      <c r="F178" s="30">
        <v>4</v>
      </c>
      <c r="G178" s="58">
        <v>1</v>
      </c>
      <c r="H178" s="59">
        <v>1</v>
      </c>
      <c r="I178" s="60">
        <v>1</v>
      </c>
      <c r="J178" s="61">
        <v>1</v>
      </c>
    </row>
    <row r="179" spans="1:11" x14ac:dyDescent="0.3">
      <c r="A179" s="85"/>
      <c r="B179" s="8" t="s">
        <v>218</v>
      </c>
      <c r="C179" s="8" t="s">
        <v>29</v>
      </c>
      <c r="D179" s="6" t="s">
        <v>562</v>
      </c>
      <c r="E179" s="8" t="s">
        <v>10</v>
      </c>
      <c r="F179" s="38">
        <v>1</v>
      </c>
      <c r="G179" s="97">
        <v>1</v>
      </c>
      <c r="H179" s="98">
        <v>1</v>
      </c>
      <c r="I179" s="99">
        <v>1</v>
      </c>
      <c r="J179" s="100">
        <v>1</v>
      </c>
    </row>
    <row r="180" spans="1:11" ht="31.2" x14ac:dyDescent="0.3">
      <c r="A180" s="86"/>
      <c r="B180" s="8" t="s">
        <v>471</v>
      </c>
      <c r="C180" s="8" t="s">
        <v>29</v>
      </c>
      <c r="D180" s="6" t="s">
        <v>562</v>
      </c>
      <c r="E180" s="8" t="s">
        <v>10</v>
      </c>
      <c r="F180" s="38">
        <v>1</v>
      </c>
      <c r="G180" s="97">
        <v>1</v>
      </c>
      <c r="H180" s="98">
        <v>1</v>
      </c>
      <c r="I180" s="99">
        <v>1</v>
      </c>
      <c r="J180" s="100">
        <v>1</v>
      </c>
    </row>
    <row r="181" spans="1:11" ht="31.2" x14ac:dyDescent="0.3">
      <c r="A181" s="8" t="s">
        <v>219</v>
      </c>
      <c r="B181" s="8" t="s">
        <v>470</v>
      </c>
      <c r="C181" s="8" t="s">
        <v>29</v>
      </c>
      <c r="D181" s="6" t="s">
        <v>562</v>
      </c>
      <c r="E181" s="8" t="s">
        <v>18</v>
      </c>
      <c r="F181" s="38">
        <v>1</v>
      </c>
      <c r="G181" s="97">
        <v>1</v>
      </c>
      <c r="H181" s="98">
        <v>1</v>
      </c>
      <c r="I181" s="99">
        <v>1</v>
      </c>
      <c r="J181" s="100">
        <v>1</v>
      </c>
    </row>
    <row r="182" spans="1:11" x14ac:dyDescent="0.3">
      <c r="A182" s="8" t="s">
        <v>212</v>
      </c>
      <c r="B182" s="8" t="s">
        <v>213</v>
      </c>
      <c r="C182" s="8" t="s">
        <v>29</v>
      </c>
      <c r="D182" s="6" t="s">
        <v>562</v>
      </c>
      <c r="E182" s="8" t="s">
        <v>10</v>
      </c>
      <c r="F182" s="38">
        <v>0.9</v>
      </c>
      <c r="G182" s="97">
        <v>0.9</v>
      </c>
      <c r="H182" s="98">
        <v>0.9</v>
      </c>
      <c r="I182" s="99">
        <v>0.9</v>
      </c>
      <c r="J182" s="100">
        <v>0.9</v>
      </c>
    </row>
    <row r="183" spans="1:11" ht="31.2" x14ac:dyDescent="0.3">
      <c r="A183" s="8" t="s">
        <v>391</v>
      </c>
      <c r="B183" s="8" t="s">
        <v>163</v>
      </c>
      <c r="C183" s="8" t="s">
        <v>468</v>
      </c>
      <c r="D183" s="6" t="s">
        <v>563</v>
      </c>
      <c r="E183" s="8" t="s">
        <v>18</v>
      </c>
      <c r="F183" s="10">
        <v>10</v>
      </c>
      <c r="G183" s="193"/>
      <c r="H183" s="194">
        <v>4</v>
      </c>
      <c r="I183" s="195">
        <v>2</v>
      </c>
      <c r="J183" s="196">
        <v>4</v>
      </c>
    </row>
    <row r="184" spans="1:11" x14ac:dyDescent="0.3">
      <c r="A184" s="8" t="s">
        <v>321</v>
      </c>
      <c r="B184" s="8" t="s">
        <v>322</v>
      </c>
      <c r="C184" s="8" t="s">
        <v>29</v>
      </c>
      <c r="D184" s="6" t="s">
        <v>555</v>
      </c>
      <c r="E184" s="8" t="s">
        <v>10</v>
      </c>
      <c r="F184" s="38">
        <v>1</v>
      </c>
      <c r="G184" s="118"/>
      <c r="H184" s="119">
        <v>0.5</v>
      </c>
      <c r="I184" s="120"/>
      <c r="J184" s="121">
        <v>1</v>
      </c>
    </row>
    <row r="185" spans="1:11" x14ac:dyDescent="0.3">
      <c r="A185" s="8" t="s">
        <v>321</v>
      </c>
      <c r="B185" s="8" t="s">
        <v>473</v>
      </c>
      <c r="C185" s="8" t="s">
        <v>29</v>
      </c>
      <c r="D185" s="6" t="s">
        <v>555</v>
      </c>
      <c r="E185" s="8" t="s">
        <v>10</v>
      </c>
      <c r="F185" s="38">
        <v>1</v>
      </c>
      <c r="G185" s="118"/>
      <c r="H185" s="119">
        <v>0.5</v>
      </c>
      <c r="I185" s="120"/>
      <c r="J185" s="121">
        <v>1</v>
      </c>
    </row>
    <row r="186" spans="1:11" x14ac:dyDescent="0.3">
      <c r="A186" s="90" t="s">
        <v>276</v>
      </c>
      <c r="B186" s="9" t="s">
        <v>279</v>
      </c>
      <c r="C186" s="9" t="s">
        <v>41</v>
      </c>
      <c r="D186" s="6" t="s">
        <v>555</v>
      </c>
      <c r="E186" s="9" t="s">
        <v>18</v>
      </c>
      <c r="F186" s="272">
        <v>4</v>
      </c>
      <c r="G186" s="11">
        <v>1</v>
      </c>
      <c r="H186" s="12">
        <v>1</v>
      </c>
      <c r="I186" s="96">
        <v>1</v>
      </c>
      <c r="J186" s="14">
        <v>1</v>
      </c>
    </row>
    <row r="187" spans="1:11" ht="31.2" x14ac:dyDescent="0.3">
      <c r="A187" s="92"/>
      <c r="B187" s="9" t="s">
        <v>278</v>
      </c>
      <c r="C187" s="9" t="s">
        <v>278</v>
      </c>
      <c r="D187" s="6" t="s">
        <v>558</v>
      </c>
      <c r="E187" s="9" t="s">
        <v>18</v>
      </c>
      <c r="F187" s="57">
        <v>8</v>
      </c>
      <c r="G187" s="31">
        <v>1</v>
      </c>
      <c r="H187" s="39">
        <v>4</v>
      </c>
      <c r="I187" s="40">
        <v>2</v>
      </c>
      <c r="J187" s="41"/>
    </row>
    <row r="188" spans="1:11" ht="31.2" x14ac:dyDescent="0.3">
      <c r="A188" s="91"/>
      <c r="B188" s="9" t="s">
        <v>277</v>
      </c>
      <c r="C188" s="9" t="s">
        <v>472</v>
      </c>
      <c r="D188" s="6" t="s">
        <v>558</v>
      </c>
      <c r="E188" s="9" t="s">
        <v>18</v>
      </c>
      <c r="F188" s="57">
        <v>10</v>
      </c>
      <c r="G188" s="31">
        <v>1</v>
      </c>
      <c r="H188" s="39">
        <v>2</v>
      </c>
      <c r="I188" s="40">
        <v>4</v>
      </c>
      <c r="J188" s="41">
        <v>1</v>
      </c>
    </row>
    <row r="189" spans="1:11" ht="31.2" x14ac:dyDescent="0.3">
      <c r="A189" s="8" t="s">
        <v>323</v>
      </c>
      <c r="B189" s="8" t="s">
        <v>324</v>
      </c>
      <c r="C189" s="8" t="s">
        <v>29</v>
      </c>
      <c r="D189" s="6" t="s">
        <v>561</v>
      </c>
      <c r="E189" s="8" t="s">
        <v>18</v>
      </c>
      <c r="F189" s="38">
        <v>1</v>
      </c>
      <c r="G189" s="166">
        <v>0.2</v>
      </c>
      <c r="H189" s="167"/>
      <c r="I189" s="168">
        <v>0.5</v>
      </c>
      <c r="J189" s="169">
        <v>1</v>
      </c>
    </row>
    <row r="190" spans="1:11" x14ac:dyDescent="0.3">
      <c r="A190" s="76" t="s">
        <v>226</v>
      </c>
      <c r="B190" s="9" t="s">
        <v>227</v>
      </c>
      <c r="C190" s="9" t="s">
        <v>29</v>
      </c>
      <c r="D190" s="6" t="s">
        <v>563</v>
      </c>
      <c r="E190" s="8" t="s">
        <v>18</v>
      </c>
      <c r="F190" s="38">
        <v>1</v>
      </c>
      <c r="G190" s="176"/>
      <c r="H190" s="177"/>
      <c r="I190" s="197"/>
      <c r="J190" s="192">
        <v>1</v>
      </c>
    </row>
    <row r="191" spans="1:11" ht="15.6" customHeight="1" x14ac:dyDescent="0.3">
      <c r="A191" s="73" t="s">
        <v>381</v>
      </c>
      <c r="B191" s="73"/>
      <c r="C191" s="73"/>
      <c r="D191" s="73"/>
      <c r="E191" s="73"/>
      <c r="F191" s="73"/>
      <c r="G191" s="73"/>
      <c r="H191" s="73"/>
      <c r="I191" s="73"/>
      <c r="J191" s="73"/>
      <c r="K191" s="75"/>
    </row>
    <row r="192" spans="1:11" ht="31.2" x14ac:dyDescent="0.3">
      <c r="A192" s="8" t="s">
        <v>309</v>
      </c>
      <c r="B192" s="8" t="s">
        <v>312</v>
      </c>
      <c r="C192" s="8" t="s">
        <v>313</v>
      </c>
      <c r="D192" s="6" t="s">
        <v>549</v>
      </c>
      <c r="E192" s="9" t="s">
        <v>18</v>
      </c>
      <c r="F192" s="30">
        <v>3</v>
      </c>
      <c r="G192" s="122">
        <v>1</v>
      </c>
      <c r="H192" s="32">
        <v>2</v>
      </c>
      <c r="I192" s="33"/>
      <c r="J192" s="34"/>
    </row>
    <row r="193" spans="1:10" ht="62.4" x14ac:dyDescent="0.3">
      <c r="A193" s="81" t="s">
        <v>424</v>
      </c>
      <c r="B193" s="42" t="s">
        <v>31</v>
      </c>
      <c r="C193" s="42" t="s">
        <v>31</v>
      </c>
      <c r="D193" s="6" t="s">
        <v>550</v>
      </c>
      <c r="E193" s="42" t="s">
        <v>29</v>
      </c>
      <c r="F193" s="5"/>
      <c r="G193" s="198">
        <v>1</v>
      </c>
      <c r="H193" s="177"/>
      <c r="I193" s="178"/>
      <c r="J193" s="179"/>
    </row>
    <row r="194" spans="1:10" x14ac:dyDescent="0.3">
      <c r="A194" s="9" t="s">
        <v>371</v>
      </c>
      <c r="B194" s="9" t="s">
        <v>467</v>
      </c>
      <c r="C194" s="8" t="s">
        <v>168</v>
      </c>
      <c r="D194" s="6" t="s">
        <v>564</v>
      </c>
      <c r="E194" s="8" t="s">
        <v>18</v>
      </c>
      <c r="F194" s="30">
        <v>12</v>
      </c>
      <c r="G194" s="142"/>
      <c r="H194" s="143"/>
      <c r="I194" s="131"/>
      <c r="J194" s="144">
        <v>12</v>
      </c>
    </row>
    <row r="195" spans="1:10" x14ac:dyDescent="0.3">
      <c r="A195" s="84" t="s">
        <v>367</v>
      </c>
      <c r="B195" s="8" t="s">
        <v>368</v>
      </c>
      <c r="C195" s="8" t="s">
        <v>369</v>
      </c>
      <c r="D195" s="6" t="s">
        <v>564</v>
      </c>
      <c r="E195" s="8" t="s">
        <v>18</v>
      </c>
      <c r="F195" s="30">
        <v>33</v>
      </c>
      <c r="G195" s="142"/>
      <c r="H195" s="143">
        <v>11</v>
      </c>
      <c r="I195" s="131">
        <v>11</v>
      </c>
      <c r="J195" s="144">
        <v>11</v>
      </c>
    </row>
    <row r="196" spans="1:10" ht="31.2" x14ac:dyDescent="0.3">
      <c r="A196" s="85"/>
      <c r="B196" s="8" t="s">
        <v>466</v>
      </c>
      <c r="C196" s="8" t="s">
        <v>463</v>
      </c>
      <c r="D196" s="6" t="s">
        <v>564</v>
      </c>
      <c r="E196" s="8" t="s">
        <v>18</v>
      </c>
      <c r="F196" s="30">
        <v>100</v>
      </c>
      <c r="G196" s="142"/>
      <c r="H196" s="143">
        <v>33</v>
      </c>
      <c r="I196" s="131">
        <v>33</v>
      </c>
      <c r="J196" s="144">
        <v>34</v>
      </c>
    </row>
    <row r="197" spans="1:10" x14ac:dyDescent="0.3">
      <c r="A197" s="85"/>
      <c r="B197" s="8" t="s">
        <v>370</v>
      </c>
      <c r="C197" s="8" t="s">
        <v>29</v>
      </c>
      <c r="D197" s="6" t="s">
        <v>564</v>
      </c>
      <c r="E197" s="8" t="s">
        <v>18</v>
      </c>
      <c r="F197" s="273">
        <v>0.8</v>
      </c>
      <c r="G197" s="142"/>
      <c r="H197" s="199">
        <v>0.8</v>
      </c>
      <c r="I197" s="200">
        <v>0.8</v>
      </c>
      <c r="J197" s="201">
        <v>0.8</v>
      </c>
    </row>
    <row r="198" spans="1:10" x14ac:dyDescent="0.3">
      <c r="A198" s="85"/>
      <c r="B198" s="8" t="s">
        <v>465</v>
      </c>
      <c r="C198" s="8" t="s">
        <v>369</v>
      </c>
      <c r="D198" s="6" t="s">
        <v>564</v>
      </c>
      <c r="E198" s="8" t="s">
        <v>18</v>
      </c>
      <c r="F198" s="30">
        <v>10</v>
      </c>
      <c r="G198" s="142"/>
      <c r="H198" s="143"/>
      <c r="I198" s="131"/>
      <c r="J198" s="144">
        <v>10</v>
      </c>
    </row>
    <row r="199" spans="1:10" x14ac:dyDescent="0.3">
      <c r="A199" s="86"/>
      <c r="B199" s="8" t="s">
        <v>464</v>
      </c>
      <c r="C199" s="8" t="s">
        <v>463</v>
      </c>
      <c r="D199" s="6" t="s">
        <v>564</v>
      </c>
      <c r="E199" s="8" t="s">
        <v>18</v>
      </c>
      <c r="F199" s="30">
        <v>10</v>
      </c>
      <c r="G199" s="142"/>
      <c r="H199" s="143"/>
      <c r="I199" s="131"/>
      <c r="J199" s="144">
        <v>10</v>
      </c>
    </row>
    <row r="200" spans="1:10" ht="31.2" x14ac:dyDescent="0.3">
      <c r="A200" s="8" t="s">
        <v>456</v>
      </c>
      <c r="B200" s="8" t="s">
        <v>455</v>
      </c>
      <c r="C200" s="8" t="s">
        <v>454</v>
      </c>
      <c r="D200" s="6" t="s">
        <v>551</v>
      </c>
      <c r="E200" s="8" t="s">
        <v>18</v>
      </c>
      <c r="F200" s="30">
        <v>2</v>
      </c>
      <c r="G200" s="31"/>
      <c r="H200" s="39">
        <v>1</v>
      </c>
      <c r="I200" s="40"/>
      <c r="J200" s="41">
        <v>1</v>
      </c>
    </row>
    <row r="201" spans="1:10" x14ac:dyDescent="0.3">
      <c r="A201" s="84" t="s">
        <v>258</v>
      </c>
      <c r="B201" s="77" t="s">
        <v>259</v>
      </c>
      <c r="C201" s="77" t="s">
        <v>457</v>
      </c>
      <c r="D201" s="287" t="s">
        <v>546</v>
      </c>
      <c r="E201" s="77" t="s">
        <v>18</v>
      </c>
      <c r="F201" s="274">
        <v>12</v>
      </c>
      <c r="G201" s="58">
        <v>9</v>
      </c>
      <c r="H201" s="59">
        <v>1</v>
      </c>
      <c r="I201" s="60">
        <v>1</v>
      </c>
      <c r="J201" s="61">
        <v>1</v>
      </c>
    </row>
    <row r="202" spans="1:10" x14ac:dyDescent="0.3">
      <c r="A202" s="85"/>
      <c r="B202" s="8" t="s">
        <v>452</v>
      </c>
      <c r="C202" s="8" t="s">
        <v>29</v>
      </c>
      <c r="D202" s="6" t="s">
        <v>547</v>
      </c>
      <c r="E202" s="8" t="s">
        <v>18</v>
      </c>
      <c r="F202" s="275">
        <v>1</v>
      </c>
      <c r="G202" s="142" t="s">
        <v>374</v>
      </c>
      <c r="H202" s="202">
        <v>0.5</v>
      </c>
      <c r="I202" s="203">
        <v>0.25</v>
      </c>
      <c r="J202" s="204">
        <v>0.25</v>
      </c>
    </row>
    <row r="203" spans="1:10" x14ac:dyDescent="0.3">
      <c r="A203" s="85"/>
      <c r="B203" s="9" t="s">
        <v>452</v>
      </c>
      <c r="C203" s="9" t="s">
        <v>29</v>
      </c>
      <c r="D203" s="6" t="s">
        <v>552</v>
      </c>
      <c r="E203" s="9" t="s">
        <v>18</v>
      </c>
      <c r="F203" s="264">
        <v>1</v>
      </c>
      <c r="G203" s="205">
        <v>1</v>
      </c>
      <c r="H203" s="117">
        <v>1</v>
      </c>
      <c r="I203" s="203">
        <v>1</v>
      </c>
      <c r="J203" s="23">
        <v>1</v>
      </c>
    </row>
    <row r="204" spans="1:10" x14ac:dyDescent="0.3">
      <c r="A204" s="85"/>
      <c r="B204" s="8" t="s">
        <v>259</v>
      </c>
      <c r="C204" s="8" t="s">
        <v>453</v>
      </c>
      <c r="D204" s="6" t="s">
        <v>547</v>
      </c>
      <c r="E204" s="8" t="s">
        <v>18</v>
      </c>
      <c r="F204" s="260">
        <v>2</v>
      </c>
      <c r="G204" s="142" t="s">
        <v>374</v>
      </c>
      <c r="H204" s="102"/>
      <c r="I204" s="131">
        <v>1</v>
      </c>
      <c r="J204" s="104">
        <v>1</v>
      </c>
    </row>
    <row r="205" spans="1:10" x14ac:dyDescent="0.3">
      <c r="A205" s="85"/>
      <c r="B205" s="9" t="s">
        <v>452</v>
      </c>
      <c r="C205" s="9" t="s">
        <v>29</v>
      </c>
      <c r="D205" s="6" t="s">
        <v>558</v>
      </c>
      <c r="E205" s="9" t="s">
        <v>18</v>
      </c>
      <c r="F205" s="264">
        <v>1</v>
      </c>
      <c r="G205" s="152">
        <v>1</v>
      </c>
      <c r="H205" s="153">
        <v>1</v>
      </c>
      <c r="I205" s="154">
        <v>1</v>
      </c>
      <c r="J205" s="155">
        <v>1</v>
      </c>
    </row>
    <row r="206" spans="1:10" x14ac:dyDescent="0.3">
      <c r="A206" s="86"/>
      <c r="B206" s="9" t="s">
        <v>260</v>
      </c>
      <c r="C206" s="9" t="s">
        <v>41</v>
      </c>
      <c r="D206" s="6" t="s">
        <v>558</v>
      </c>
      <c r="E206" s="9" t="s">
        <v>18</v>
      </c>
      <c r="F206" s="268">
        <v>24</v>
      </c>
      <c r="G206" s="127">
        <v>9</v>
      </c>
      <c r="H206" s="128">
        <v>2</v>
      </c>
      <c r="I206" s="129">
        <v>7</v>
      </c>
      <c r="J206" s="130">
        <v>6</v>
      </c>
    </row>
    <row r="207" spans="1:10" ht="31.2" customHeight="1" x14ac:dyDescent="0.3">
      <c r="A207" s="84" t="s">
        <v>309</v>
      </c>
      <c r="B207" s="8" t="s">
        <v>314</v>
      </c>
      <c r="C207" s="8" t="s">
        <v>29</v>
      </c>
      <c r="D207" s="6" t="s">
        <v>549</v>
      </c>
      <c r="E207" s="9" t="s">
        <v>18</v>
      </c>
      <c r="F207" s="25">
        <v>1</v>
      </c>
      <c r="G207" s="26">
        <v>1</v>
      </c>
      <c r="H207" s="27">
        <v>1</v>
      </c>
      <c r="I207" s="28">
        <v>1</v>
      </c>
      <c r="J207" s="29">
        <v>1</v>
      </c>
    </row>
    <row r="208" spans="1:10" ht="31.2" customHeight="1" x14ac:dyDescent="0.3">
      <c r="A208" s="86"/>
      <c r="B208" s="8" t="s">
        <v>310</v>
      </c>
      <c r="C208" s="8" t="s">
        <v>311</v>
      </c>
      <c r="D208" s="6" t="s">
        <v>549</v>
      </c>
      <c r="E208" s="9" t="s">
        <v>18</v>
      </c>
      <c r="F208" s="30">
        <v>200</v>
      </c>
      <c r="G208" s="142">
        <v>40</v>
      </c>
      <c r="H208" s="143">
        <v>60</v>
      </c>
      <c r="I208" s="131">
        <v>60</v>
      </c>
      <c r="J208" s="144">
        <v>40</v>
      </c>
    </row>
    <row r="209" spans="1:10" ht="31.2" x14ac:dyDescent="0.3">
      <c r="A209" s="8" t="s">
        <v>252</v>
      </c>
      <c r="B209" s="8" t="s">
        <v>253</v>
      </c>
      <c r="C209" s="8" t="s">
        <v>29</v>
      </c>
      <c r="D209" s="6" t="s">
        <v>565</v>
      </c>
      <c r="E209" s="8" t="s">
        <v>10</v>
      </c>
      <c r="F209" s="267">
        <v>1</v>
      </c>
      <c r="G209" s="206">
        <v>1</v>
      </c>
      <c r="H209" s="207">
        <v>1</v>
      </c>
      <c r="I209" s="208">
        <v>1</v>
      </c>
      <c r="J209" s="209">
        <v>1</v>
      </c>
    </row>
    <row r="210" spans="1:10" x14ac:dyDescent="0.3">
      <c r="A210" s="8" t="s">
        <v>230</v>
      </c>
      <c r="B210" s="8" t="s">
        <v>231</v>
      </c>
      <c r="C210" s="8" t="s">
        <v>29</v>
      </c>
      <c r="D210" s="6" t="s">
        <v>565</v>
      </c>
      <c r="E210" s="8" t="s">
        <v>29</v>
      </c>
      <c r="F210" s="267">
        <v>1</v>
      </c>
      <c r="G210" s="206">
        <v>1</v>
      </c>
      <c r="H210" s="207">
        <v>1</v>
      </c>
      <c r="I210" s="208">
        <v>1</v>
      </c>
      <c r="J210" s="209">
        <v>1</v>
      </c>
    </row>
    <row r="211" spans="1:10" x14ac:dyDescent="0.3">
      <c r="A211" s="8" t="s">
        <v>238</v>
      </c>
      <c r="B211" s="8" t="s">
        <v>239</v>
      </c>
      <c r="C211" s="8" t="s">
        <v>29</v>
      </c>
      <c r="D211" s="6" t="s">
        <v>565</v>
      </c>
      <c r="E211" s="8" t="s">
        <v>29</v>
      </c>
      <c r="F211" s="267">
        <v>1</v>
      </c>
      <c r="G211" s="206">
        <v>1</v>
      </c>
      <c r="H211" s="207">
        <v>1</v>
      </c>
      <c r="I211" s="208">
        <v>1</v>
      </c>
      <c r="J211" s="209">
        <v>1</v>
      </c>
    </row>
    <row r="212" spans="1:10" x14ac:dyDescent="0.3">
      <c r="A212" s="8" t="s">
        <v>451</v>
      </c>
      <c r="B212" s="8" t="s">
        <v>450</v>
      </c>
      <c r="C212" s="8" t="s">
        <v>29</v>
      </c>
      <c r="D212" s="6" t="s">
        <v>565</v>
      </c>
      <c r="E212" s="8" t="s">
        <v>29</v>
      </c>
      <c r="F212" s="267">
        <v>1</v>
      </c>
      <c r="G212" s="206">
        <v>1</v>
      </c>
      <c r="H212" s="207">
        <v>1</v>
      </c>
      <c r="I212" s="208">
        <v>1</v>
      </c>
      <c r="J212" s="209">
        <v>1</v>
      </c>
    </row>
    <row r="213" spans="1:10" x14ac:dyDescent="0.3">
      <c r="A213" s="8" t="s">
        <v>234</v>
      </c>
      <c r="B213" s="8" t="s">
        <v>234</v>
      </c>
      <c r="C213" s="8" t="s">
        <v>29</v>
      </c>
      <c r="D213" s="6" t="s">
        <v>565</v>
      </c>
      <c r="E213" s="8" t="s">
        <v>29</v>
      </c>
      <c r="F213" s="267">
        <v>1</v>
      </c>
      <c r="G213" s="206">
        <v>1</v>
      </c>
      <c r="H213" s="207">
        <v>1</v>
      </c>
      <c r="I213" s="208">
        <v>1</v>
      </c>
      <c r="J213" s="209">
        <v>1</v>
      </c>
    </row>
    <row r="214" spans="1:10" ht="31.2" x14ac:dyDescent="0.3">
      <c r="A214" s="8" t="s">
        <v>248</v>
      </c>
      <c r="B214" s="8" t="s">
        <v>249</v>
      </c>
      <c r="C214" s="8" t="s">
        <v>29</v>
      </c>
      <c r="D214" s="6" t="s">
        <v>565</v>
      </c>
      <c r="E214" s="8" t="s">
        <v>29</v>
      </c>
      <c r="F214" s="267">
        <v>1</v>
      </c>
      <c r="G214" s="206"/>
      <c r="H214" s="207"/>
      <c r="I214" s="208"/>
      <c r="J214" s="209">
        <v>1</v>
      </c>
    </row>
    <row r="215" spans="1:10" ht="46.8" x14ac:dyDescent="0.3">
      <c r="A215" s="93" t="s">
        <v>280</v>
      </c>
      <c r="B215" s="42" t="s">
        <v>448</v>
      </c>
      <c r="C215" s="82" t="s">
        <v>449</v>
      </c>
      <c r="D215" s="6" t="s">
        <v>550</v>
      </c>
      <c r="E215" s="42" t="s">
        <v>288</v>
      </c>
      <c r="F215" s="276"/>
      <c r="G215" s="210">
        <v>2</v>
      </c>
      <c r="H215" s="211"/>
      <c r="I215" s="212">
        <v>1</v>
      </c>
      <c r="J215" s="213">
        <v>1</v>
      </c>
    </row>
    <row r="216" spans="1:10" ht="31.2" x14ac:dyDescent="0.3">
      <c r="A216" s="94"/>
      <c r="B216" s="42" t="s">
        <v>448</v>
      </c>
      <c r="C216" s="82" t="s">
        <v>447</v>
      </c>
      <c r="D216" s="6" t="s">
        <v>550</v>
      </c>
      <c r="E216" s="42" t="s">
        <v>288</v>
      </c>
      <c r="F216" s="276"/>
      <c r="G216" s="210">
        <v>4</v>
      </c>
      <c r="H216" s="211">
        <v>1</v>
      </c>
      <c r="I216" s="212">
        <v>1</v>
      </c>
      <c r="J216" s="213">
        <v>2</v>
      </c>
    </row>
    <row r="217" spans="1:10" ht="46.8" x14ac:dyDescent="0.3">
      <c r="A217" s="94"/>
      <c r="B217" s="42" t="s">
        <v>439</v>
      </c>
      <c r="C217" s="83" t="s">
        <v>342</v>
      </c>
      <c r="D217" s="6" t="s">
        <v>550</v>
      </c>
      <c r="E217" s="42" t="s">
        <v>29</v>
      </c>
      <c r="F217" s="277">
        <v>1</v>
      </c>
      <c r="G217" s="214">
        <v>1</v>
      </c>
      <c r="H217" s="215">
        <v>1</v>
      </c>
      <c r="I217" s="216">
        <v>1</v>
      </c>
      <c r="J217" s="217">
        <v>1</v>
      </c>
    </row>
    <row r="218" spans="1:10" ht="46.8" x14ac:dyDescent="0.3">
      <c r="A218" s="94"/>
      <c r="B218" s="42" t="s">
        <v>446</v>
      </c>
      <c r="C218" s="42" t="s">
        <v>344</v>
      </c>
      <c r="D218" s="6" t="s">
        <v>550</v>
      </c>
      <c r="E218" s="42" t="s">
        <v>29</v>
      </c>
      <c r="F218" s="277">
        <v>0.9</v>
      </c>
      <c r="G218" s="214">
        <v>0.9</v>
      </c>
      <c r="H218" s="215">
        <v>0.9</v>
      </c>
      <c r="I218" s="216">
        <v>0.9</v>
      </c>
      <c r="J218" s="217">
        <v>0.9</v>
      </c>
    </row>
    <row r="219" spans="1:10" ht="62.4" x14ac:dyDescent="0.3">
      <c r="A219" s="94"/>
      <c r="B219" s="42" t="s">
        <v>446</v>
      </c>
      <c r="C219" s="42" t="s">
        <v>338</v>
      </c>
      <c r="D219" s="6" t="s">
        <v>550</v>
      </c>
      <c r="E219" s="42" t="s">
        <v>29</v>
      </c>
      <c r="F219" s="277">
        <v>0.9</v>
      </c>
      <c r="G219" s="214">
        <v>0.9</v>
      </c>
      <c r="H219" s="215">
        <v>0.9</v>
      </c>
      <c r="I219" s="216">
        <v>0.9</v>
      </c>
      <c r="J219" s="217">
        <v>0.9</v>
      </c>
    </row>
    <row r="220" spans="1:10" ht="46.8" x14ac:dyDescent="0.3">
      <c r="A220" s="94"/>
      <c r="B220" s="42" t="s">
        <v>445</v>
      </c>
      <c r="C220" s="42" t="s">
        <v>343</v>
      </c>
      <c r="D220" s="6" t="s">
        <v>550</v>
      </c>
      <c r="E220" s="42" t="s">
        <v>29</v>
      </c>
      <c r="F220" s="277">
        <v>0.9</v>
      </c>
      <c r="G220" s="214">
        <v>0.9</v>
      </c>
      <c r="H220" s="215">
        <v>0.9</v>
      </c>
      <c r="I220" s="216">
        <v>0.9</v>
      </c>
      <c r="J220" s="217">
        <v>0.9</v>
      </c>
    </row>
    <row r="221" spans="1:10" ht="78" x14ac:dyDescent="0.3">
      <c r="A221" s="94"/>
      <c r="B221" s="42" t="s">
        <v>444</v>
      </c>
      <c r="C221" s="42" t="s">
        <v>339</v>
      </c>
      <c r="D221" s="6" t="s">
        <v>550</v>
      </c>
      <c r="E221" s="42" t="s">
        <v>29</v>
      </c>
      <c r="F221" s="277">
        <v>0.875</v>
      </c>
      <c r="G221" s="214">
        <v>0.9</v>
      </c>
      <c r="H221" s="215">
        <v>0.85</v>
      </c>
      <c r="I221" s="216">
        <v>0.9</v>
      </c>
      <c r="J221" s="217">
        <v>0.85</v>
      </c>
    </row>
    <row r="222" spans="1:10" ht="62.4" x14ac:dyDescent="0.3">
      <c r="A222" s="94"/>
      <c r="B222" s="42" t="s">
        <v>443</v>
      </c>
      <c r="C222" s="42" t="s">
        <v>282</v>
      </c>
      <c r="D222" s="6" t="s">
        <v>550</v>
      </c>
      <c r="E222" s="42" t="s">
        <v>224</v>
      </c>
      <c r="F222" s="48">
        <v>12</v>
      </c>
      <c r="G222" s="49">
        <v>3</v>
      </c>
      <c r="H222" s="218">
        <v>3</v>
      </c>
      <c r="I222" s="219">
        <v>3</v>
      </c>
      <c r="J222" s="220">
        <v>3</v>
      </c>
    </row>
    <row r="223" spans="1:10" ht="62.4" x14ac:dyDescent="0.3">
      <c r="A223" s="94"/>
      <c r="B223" s="82" t="s">
        <v>442</v>
      </c>
      <c r="C223" s="42" t="s">
        <v>337</v>
      </c>
      <c r="D223" s="6" t="s">
        <v>550</v>
      </c>
      <c r="E223" s="42" t="s">
        <v>288</v>
      </c>
      <c r="F223" s="48">
        <v>24</v>
      </c>
      <c r="G223" s="49">
        <v>6</v>
      </c>
      <c r="H223" s="221">
        <v>6</v>
      </c>
      <c r="I223" s="219">
        <v>6</v>
      </c>
      <c r="J223" s="220">
        <v>6</v>
      </c>
    </row>
    <row r="224" spans="1:10" ht="109.2" x14ac:dyDescent="0.3">
      <c r="A224" s="94"/>
      <c r="B224" s="82" t="s">
        <v>442</v>
      </c>
      <c r="C224" s="42" t="s">
        <v>284</v>
      </c>
      <c r="D224" s="6" t="s">
        <v>550</v>
      </c>
      <c r="E224" s="42" t="s">
        <v>29</v>
      </c>
      <c r="F224" s="278">
        <v>0.9</v>
      </c>
      <c r="G224" s="222">
        <v>0.9</v>
      </c>
      <c r="H224" s="223">
        <v>0.9</v>
      </c>
      <c r="I224" s="224">
        <v>0.9</v>
      </c>
      <c r="J224" s="225">
        <v>0.9</v>
      </c>
    </row>
    <row r="225" spans="1:10" ht="31.2" x14ac:dyDescent="0.3">
      <c r="A225" s="94"/>
      <c r="B225" s="82" t="s">
        <v>441</v>
      </c>
      <c r="C225" s="42" t="s">
        <v>283</v>
      </c>
      <c r="D225" s="6" t="s">
        <v>550</v>
      </c>
      <c r="E225" s="42" t="s">
        <v>29</v>
      </c>
      <c r="F225" s="278">
        <v>1</v>
      </c>
      <c r="G225" s="222">
        <v>1</v>
      </c>
      <c r="H225" s="223">
        <v>1</v>
      </c>
      <c r="I225" s="224">
        <v>1</v>
      </c>
      <c r="J225" s="225">
        <v>1</v>
      </c>
    </row>
    <row r="226" spans="1:10" ht="46.8" x14ac:dyDescent="0.3">
      <c r="A226" s="94"/>
      <c r="B226" s="82" t="s">
        <v>441</v>
      </c>
      <c r="C226" s="42" t="s">
        <v>440</v>
      </c>
      <c r="D226" s="6" t="s">
        <v>550</v>
      </c>
      <c r="E226" s="42" t="s">
        <v>281</v>
      </c>
      <c r="F226" s="48">
        <v>20</v>
      </c>
      <c r="G226" s="49">
        <v>4</v>
      </c>
      <c r="H226" s="221">
        <v>6</v>
      </c>
      <c r="I226" s="219">
        <v>4</v>
      </c>
      <c r="J226" s="220">
        <v>6</v>
      </c>
    </row>
    <row r="227" spans="1:10" ht="31.2" x14ac:dyDescent="0.3">
      <c r="A227" s="94"/>
      <c r="B227" s="42" t="s">
        <v>439</v>
      </c>
      <c r="C227" s="42" t="s">
        <v>340</v>
      </c>
      <c r="D227" s="6" t="s">
        <v>550</v>
      </c>
      <c r="E227" s="42" t="s">
        <v>29</v>
      </c>
      <c r="F227" s="278">
        <v>1</v>
      </c>
      <c r="G227" s="176">
        <v>1</v>
      </c>
      <c r="H227" s="226">
        <v>1</v>
      </c>
      <c r="I227" s="178">
        <v>1</v>
      </c>
      <c r="J227" s="179">
        <v>1</v>
      </c>
    </row>
    <row r="228" spans="1:10" ht="46.8" x14ac:dyDescent="0.3">
      <c r="A228" s="94"/>
      <c r="B228" s="42" t="s">
        <v>439</v>
      </c>
      <c r="C228" s="42" t="s">
        <v>341</v>
      </c>
      <c r="D228" s="6" t="s">
        <v>550</v>
      </c>
      <c r="E228" s="42" t="s">
        <v>29</v>
      </c>
      <c r="F228" s="278">
        <v>1</v>
      </c>
      <c r="G228" s="176">
        <v>1</v>
      </c>
      <c r="H228" s="226">
        <v>1</v>
      </c>
      <c r="I228" s="178">
        <v>1</v>
      </c>
      <c r="J228" s="179">
        <v>1</v>
      </c>
    </row>
    <row r="229" spans="1:10" ht="62.4" x14ac:dyDescent="0.3">
      <c r="A229" s="94"/>
      <c r="B229" s="42" t="s">
        <v>438</v>
      </c>
      <c r="C229" s="42" t="s">
        <v>334</v>
      </c>
      <c r="D229" s="6" t="s">
        <v>550</v>
      </c>
      <c r="E229" s="42" t="s">
        <v>328</v>
      </c>
      <c r="F229" s="48">
        <v>12</v>
      </c>
      <c r="G229" s="49">
        <v>3</v>
      </c>
      <c r="H229" s="218">
        <v>3</v>
      </c>
      <c r="I229" s="219">
        <v>3</v>
      </c>
      <c r="J229" s="220">
        <v>3</v>
      </c>
    </row>
    <row r="230" spans="1:10" ht="31.2" x14ac:dyDescent="0.3">
      <c r="A230" s="94"/>
      <c r="B230" s="42" t="s">
        <v>438</v>
      </c>
      <c r="C230" s="42" t="s">
        <v>331</v>
      </c>
      <c r="D230" s="6" t="s">
        <v>550</v>
      </c>
      <c r="E230" s="42" t="s">
        <v>328</v>
      </c>
      <c r="F230" s="278">
        <v>1</v>
      </c>
      <c r="G230" s="176">
        <v>1</v>
      </c>
      <c r="H230" s="226">
        <v>1</v>
      </c>
      <c r="I230" s="178">
        <v>1</v>
      </c>
      <c r="J230" s="179">
        <v>1</v>
      </c>
    </row>
    <row r="231" spans="1:10" ht="62.4" x14ac:dyDescent="0.3">
      <c r="A231" s="94"/>
      <c r="B231" s="42" t="s">
        <v>438</v>
      </c>
      <c r="C231" s="42" t="s">
        <v>336</v>
      </c>
      <c r="D231" s="6" t="s">
        <v>550</v>
      </c>
      <c r="E231" s="42" t="s">
        <v>330</v>
      </c>
      <c r="F231" s="278">
        <v>0.85</v>
      </c>
      <c r="G231" s="176">
        <v>0.85</v>
      </c>
      <c r="H231" s="226">
        <v>0.85</v>
      </c>
      <c r="I231" s="178">
        <v>0.85</v>
      </c>
      <c r="J231" s="179">
        <v>0.85</v>
      </c>
    </row>
    <row r="232" spans="1:10" ht="31.2" x14ac:dyDescent="0.3">
      <c r="A232" s="94"/>
      <c r="B232" s="42" t="s">
        <v>437</v>
      </c>
      <c r="C232" s="42" t="s">
        <v>233</v>
      </c>
      <c r="D232" s="6" t="s">
        <v>550</v>
      </c>
      <c r="E232" s="42" t="s">
        <v>29</v>
      </c>
      <c r="F232" s="278">
        <v>0.9</v>
      </c>
      <c r="G232" s="49"/>
      <c r="H232" s="218"/>
      <c r="I232" s="219"/>
      <c r="J232" s="227">
        <v>0.9</v>
      </c>
    </row>
    <row r="233" spans="1:10" ht="46.8" x14ac:dyDescent="0.3">
      <c r="A233" s="94"/>
      <c r="B233" s="42" t="s">
        <v>436</v>
      </c>
      <c r="C233" s="42" t="s">
        <v>333</v>
      </c>
      <c r="D233" s="6" t="s">
        <v>550</v>
      </c>
      <c r="E233" s="42" t="s">
        <v>328</v>
      </c>
      <c r="F233" s="48">
        <v>12</v>
      </c>
      <c r="G233" s="49">
        <v>3</v>
      </c>
      <c r="H233" s="218">
        <v>3</v>
      </c>
      <c r="I233" s="219">
        <v>3</v>
      </c>
      <c r="J233" s="220">
        <v>3</v>
      </c>
    </row>
    <row r="234" spans="1:10" ht="62.4" x14ac:dyDescent="0.3">
      <c r="A234" s="94"/>
      <c r="B234" s="42" t="s">
        <v>436</v>
      </c>
      <c r="C234" s="42" t="s">
        <v>332</v>
      </c>
      <c r="D234" s="6" t="s">
        <v>550</v>
      </c>
      <c r="E234" s="42" t="s">
        <v>328</v>
      </c>
      <c r="F234" s="48">
        <v>12</v>
      </c>
      <c r="G234" s="49">
        <v>3</v>
      </c>
      <c r="H234" s="218">
        <v>3</v>
      </c>
      <c r="I234" s="219">
        <v>3</v>
      </c>
      <c r="J234" s="220">
        <v>3</v>
      </c>
    </row>
    <row r="235" spans="1:10" ht="62.4" x14ac:dyDescent="0.3">
      <c r="A235" s="95"/>
      <c r="B235" s="42" t="s">
        <v>435</v>
      </c>
      <c r="C235" s="42" t="s">
        <v>335</v>
      </c>
      <c r="D235" s="6" t="s">
        <v>550</v>
      </c>
      <c r="E235" s="42" t="s">
        <v>29</v>
      </c>
      <c r="F235" s="278">
        <v>1</v>
      </c>
      <c r="G235" s="176">
        <v>1</v>
      </c>
      <c r="H235" s="226">
        <v>1</v>
      </c>
      <c r="I235" s="178">
        <v>1</v>
      </c>
      <c r="J235" s="179">
        <v>1</v>
      </c>
    </row>
    <row r="236" spans="1:10" ht="31.2" x14ac:dyDescent="0.3">
      <c r="A236" s="93" t="s">
        <v>326</v>
      </c>
      <c r="B236" s="42" t="s">
        <v>431</v>
      </c>
      <c r="C236" s="42" t="s">
        <v>434</v>
      </c>
      <c r="D236" s="6" t="s">
        <v>550</v>
      </c>
      <c r="E236" s="42" t="s">
        <v>328</v>
      </c>
      <c r="F236" s="48">
        <v>1</v>
      </c>
      <c r="G236" s="49"/>
      <c r="H236" s="218"/>
      <c r="I236" s="219"/>
      <c r="J236" s="220">
        <v>1</v>
      </c>
    </row>
    <row r="237" spans="1:10" ht="78" x14ac:dyDescent="0.3">
      <c r="A237" s="94"/>
      <c r="B237" s="42" t="s">
        <v>431</v>
      </c>
      <c r="C237" s="42" t="s">
        <v>433</v>
      </c>
      <c r="D237" s="6" t="s">
        <v>550</v>
      </c>
      <c r="E237" s="42" t="s">
        <v>29</v>
      </c>
      <c r="F237" s="278">
        <v>0.85</v>
      </c>
      <c r="G237" s="176">
        <v>0.85</v>
      </c>
      <c r="H237" s="226">
        <v>0.85</v>
      </c>
      <c r="I237" s="178">
        <v>0.85</v>
      </c>
      <c r="J237" s="179">
        <v>0.85</v>
      </c>
    </row>
    <row r="238" spans="1:10" ht="62.4" x14ac:dyDescent="0.3">
      <c r="A238" s="94"/>
      <c r="B238" s="42" t="s">
        <v>431</v>
      </c>
      <c r="C238" s="42" t="s">
        <v>327</v>
      </c>
      <c r="D238" s="6" t="s">
        <v>550</v>
      </c>
      <c r="E238" s="42" t="s">
        <v>29</v>
      </c>
      <c r="F238" s="278">
        <v>1</v>
      </c>
      <c r="G238" s="176">
        <v>1</v>
      </c>
      <c r="H238" s="226">
        <v>1</v>
      </c>
      <c r="I238" s="178">
        <v>1</v>
      </c>
      <c r="J238" s="179">
        <v>1</v>
      </c>
    </row>
    <row r="239" spans="1:10" ht="124.8" x14ac:dyDescent="0.3">
      <c r="A239" s="94"/>
      <c r="B239" s="42" t="s">
        <v>431</v>
      </c>
      <c r="C239" s="42" t="s">
        <v>432</v>
      </c>
      <c r="D239" s="6" t="s">
        <v>550</v>
      </c>
      <c r="E239" s="42" t="s">
        <v>29</v>
      </c>
      <c r="F239" s="5">
        <v>20</v>
      </c>
      <c r="G239" s="176"/>
      <c r="H239" s="226"/>
      <c r="I239" s="178"/>
      <c r="J239" s="179">
        <v>0.2</v>
      </c>
    </row>
    <row r="240" spans="1:10" ht="46.8" x14ac:dyDescent="0.3">
      <c r="A240" s="95"/>
      <c r="B240" s="42" t="s">
        <v>431</v>
      </c>
      <c r="C240" s="42" t="s">
        <v>430</v>
      </c>
      <c r="D240" s="6" t="s">
        <v>550</v>
      </c>
      <c r="E240" s="42" t="s">
        <v>29</v>
      </c>
      <c r="F240" s="279">
        <v>0.85</v>
      </c>
      <c r="G240" s="176"/>
      <c r="H240" s="226">
        <v>0.85</v>
      </c>
      <c r="I240" s="178"/>
      <c r="J240" s="179">
        <v>0.85</v>
      </c>
    </row>
    <row r="241" spans="1:10" ht="46.8" x14ac:dyDescent="0.3">
      <c r="A241" s="93" t="s">
        <v>424</v>
      </c>
      <c r="B241" s="42" t="s">
        <v>429</v>
      </c>
      <c r="C241" s="42" t="s">
        <v>345</v>
      </c>
      <c r="D241" s="6" t="s">
        <v>550</v>
      </c>
      <c r="E241" s="42" t="s">
        <v>346</v>
      </c>
      <c r="F241" s="280">
        <f>108*3</f>
        <v>324</v>
      </c>
      <c r="G241" s="210">
        <f>+F241/4</f>
        <v>81</v>
      </c>
      <c r="H241" s="228">
        <f>+G241</f>
        <v>81</v>
      </c>
      <c r="I241" s="212">
        <f>+G241</f>
        <v>81</v>
      </c>
      <c r="J241" s="213">
        <f>+G241</f>
        <v>81</v>
      </c>
    </row>
    <row r="242" spans="1:10" ht="78" x14ac:dyDescent="0.3">
      <c r="A242" s="94"/>
      <c r="B242" s="42" t="s">
        <v>429</v>
      </c>
      <c r="C242" s="42" t="s">
        <v>347</v>
      </c>
      <c r="D242" s="6" t="s">
        <v>550</v>
      </c>
      <c r="E242" s="42" t="s">
        <v>330</v>
      </c>
      <c r="F242" s="279">
        <v>1</v>
      </c>
      <c r="G242" s="222">
        <v>1</v>
      </c>
      <c r="H242" s="229">
        <v>1</v>
      </c>
      <c r="I242" s="224">
        <v>1</v>
      </c>
      <c r="J242" s="225">
        <v>1</v>
      </c>
    </row>
    <row r="243" spans="1:10" ht="62.4" x14ac:dyDescent="0.3">
      <c r="A243" s="94"/>
      <c r="B243" s="42" t="s">
        <v>428</v>
      </c>
      <c r="C243" s="42" t="s">
        <v>427</v>
      </c>
      <c r="D243" s="6" t="s">
        <v>550</v>
      </c>
      <c r="E243" s="42" t="s">
        <v>330</v>
      </c>
      <c r="F243" s="279">
        <v>1</v>
      </c>
      <c r="G243" s="222">
        <v>1</v>
      </c>
      <c r="H243" s="229">
        <v>1</v>
      </c>
      <c r="I243" s="224">
        <v>1</v>
      </c>
      <c r="J243" s="225">
        <v>1</v>
      </c>
    </row>
    <row r="244" spans="1:10" ht="31.2" x14ac:dyDescent="0.3">
      <c r="A244" s="94"/>
      <c r="B244" s="42" t="s">
        <v>426</v>
      </c>
      <c r="C244" s="42" t="s">
        <v>329</v>
      </c>
      <c r="D244" s="6" t="s">
        <v>550</v>
      </c>
      <c r="E244" s="42" t="s">
        <v>41</v>
      </c>
      <c r="F244" s="281">
        <v>4</v>
      </c>
      <c r="G244" s="230">
        <v>1</v>
      </c>
      <c r="H244" s="231">
        <v>0.5</v>
      </c>
      <c r="I244" s="232">
        <v>0.75</v>
      </c>
      <c r="J244" s="233">
        <v>1</v>
      </c>
    </row>
    <row r="245" spans="1:10" ht="46.8" x14ac:dyDescent="0.3">
      <c r="A245" s="94"/>
      <c r="B245" s="42" t="s">
        <v>425</v>
      </c>
      <c r="C245" s="42" t="s">
        <v>349</v>
      </c>
      <c r="D245" s="6" t="s">
        <v>550</v>
      </c>
      <c r="E245" s="42" t="s">
        <v>29</v>
      </c>
      <c r="F245" s="279">
        <v>1</v>
      </c>
      <c r="G245" s="222">
        <v>0.2</v>
      </c>
      <c r="H245" s="229">
        <v>0.8</v>
      </c>
      <c r="I245" s="224">
        <v>0.9</v>
      </c>
      <c r="J245" s="225">
        <v>1</v>
      </c>
    </row>
    <row r="246" spans="1:10" ht="31.2" x14ac:dyDescent="0.3">
      <c r="A246" s="94"/>
      <c r="B246" s="42" t="s">
        <v>425</v>
      </c>
      <c r="C246" s="42" t="s">
        <v>348</v>
      </c>
      <c r="D246" s="6" t="s">
        <v>550</v>
      </c>
      <c r="E246" s="42" t="s">
        <v>346</v>
      </c>
      <c r="F246" s="282">
        <f>10*6*4.5*12</f>
        <v>3240</v>
      </c>
      <c r="G246" s="210">
        <v>810</v>
      </c>
      <c r="H246" s="228">
        <v>810</v>
      </c>
      <c r="I246" s="212">
        <v>810</v>
      </c>
      <c r="J246" s="213">
        <v>810</v>
      </c>
    </row>
    <row r="247" spans="1:10" ht="46.8" x14ac:dyDescent="0.3">
      <c r="A247" s="94"/>
      <c r="B247" s="42" t="s">
        <v>425</v>
      </c>
      <c r="C247" s="42" t="s">
        <v>350</v>
      </c>
      <c r="D247" s="6" t="s">
        <v>550</v>
      </c>
      <c r="E247" s="42" t="s">
        <v>29</v>
      </c>
      <c r="F247" s="279">
        <v>0.95</v>
      </c>
      <c r="G247" s="176">
        <v>0.95</v>
      </c>
      <c r="H247" s="177">
        <v>0.95</v>
      </c>
      <c r="I247" s="178">
        <v>0.95</v>
      </c>
      <c r="J247" s="179">
        <v>0.95</v>
      </c>
    </row>
    <row r="248" spans="1:10" ht="46.8" x14ac:dyDescent="0.3">
      <c r="A248" s="95"/>
      <c r="B248" s="42" t="s">
        <v>423</v>
      </c>
      <c r="C248" s="42" t="s">
        <v>351</v>
      </c>
      <c r="D248" s="6" t="s">
        <v>550</v>
      </c>
      <c r="E248" s="42" t="s">
        <v>330</v>
      </c>
      <c r="F248" s="279">
        <v>1</v>
      </c>
      <c r="G248" s="222">
        <v>1</v>
      </c>
      <c r="H248" s="229">
        <v>1</v>
      </c>
      <c r="I248" s="224">
        <v>1</v>
      </c>
      <c r="J248" s="225">
        <v>1</v>
      </c>
    </row>
    <row r="249" spans="1:10" x14ac:dyDescent="0.3">
      <c r="A249" s="84" t="s">
        <v>357</v>
      </c>
      <c r="B249" s="8" t="s">
        <v>422</v>
      </c>
      <c r="C249" s="8" t="s">
        <v>421</v>
      </c>
      <c r="D249" s="6" t="s">
        <v>564</v>
      </c>
      <c r="E249" s="8" t="s">
        <v>10</v>
      </c>
      <c r="F249" s="273">
        <v>1</v>
      </c>
      <c r="G249" s="234">
        <v>1</v>
      </c>
      <c r="H249" s="199">
        <v>1</v>
      </c>
      <c r="I249" s="200">
        <v>1</v>
      </c>
      <c r="J249" s="201">
        <v>1</v>
      </c>
    </row>
    <row r="250" spans="1:10" ht="31.2" x14ac:dyDescent="0.3">
      <c r="A250" s="86"/>
      <c r="B250" s="8" t="s">
        <v>358</v>
      </c>
      <c r="C250" s="8" t="s">
        <v>420</v>
      </c>
      <c r="D250" s="6" t="s">
        <v>564</v>
      </c>
      <c r="E250" s="8" t="s">
        <v>18</v>
      </c>
      <c r="F250" s="273">
        <v>1</v>
      </c>
      <c r="G250" s="142"/>
      <c r="H250" s="143"/>
      <c r="I250" s="131"/>
      <c r="J250" s="201">
        <v>1</v>
      </c>
    </row>
    <row r="251" spans="1:10" x14ac:dyDescent="0.3">
      <c r="A251" s="9" t="s">
        <v>235</v>
      </c>
      <c r="B251" s="9" t="s">
        <v>236</v>
      </c>
      <c r="C251" s="8" t="s">
        <v>29</v>
      </c>
      <c r="D251" s="6" t="s">
        <v>564</v>
      </c>
      <c r="E251" s="8" t="s">
        <v>10</v>
      </c>
      <c r="F251" s="273">
        <v>1</v>
      </c>
      <c r="G251" s="142"/>
      <c r="H251" s="143"/>
      <c r="I251" s="131"/>
      <c r="J251" s="201">
        <v>1</v>
      </c>
    </row>
    <row r="252" spans="1:10" x14ac:dyDescent="0.3">
      <c r="A252" s="9" t="s">
        <v>363</v>
      </c>
      <c r="B252" s="9" t="s">
        <v>419</v>
      </c>
      <c r="C252" s="8" t="s">
        <v>29</v>
      </c>
      <c r="D252" s="6" t="s">
        <v>564</v>
      </c>
      <c r="E252" s="8" t="s">
        <v>10</v>
      </c>
      <c r="F252" s="273">
        <v>1</v>
      </c>
      <c r="G252" s="234">
        <v>1</v>
      </c>
      <c r="H252" s="199">
        <v>1</v>
      </c>
      <c r="I252" s="200">
        <v>1</v>
      </c>
      <c r="J252" s="201">
        <v>1</v>
      </c>
    </row>
    <row r="253" spans="1:10" x14ac:dyDescent="0.3">
      <c r="A253" s="84" t="s">
        <v>354</v>
      </c>
      <c r="B253" s="8" t="s">
        <v>355</v>
      </c>
      <c r="C253" s="8" t="s">
        <v>29</v>
      </c>
      <c r="D253" s="6" t="s">
        <v>564</v>
      </c>
      <c r="E253" s="8" t="s">
        <v>18</v>
      </c>
      <c r="F253" s="273">
        <v>0.8</v>
      </c>
      <c r="G253" s="234">
        <v>0.8</v>
      </c>
      <c r="H253" s="199">
        <v>0.8</v>
      </c>
      <c r="I253" s="200">
        <v>0.8</v>
      </c>
      <c r="J253" s="201">
        <v>0.8</v>
      </c>
    </row>
    <row r="254" spans="1:10" x14ac:dyDescent="0.3">
      <c r="A254" s="86"/>
      <c r="B254" s="8" t="s">
        <v>356</v>
      </c>
      <c r="C254" s="8" t="s">
        <v>29</v>
      </c>
      <c r="D254" s="6" t="s">
        <v>564</v>
      </c>
      <c r="E254" s="8" t="s">
        <v>18</v>
      </c>
      <c r="F254" s="273">
        <v>0.1</v>
      </c>
      <c r="G254" s="142"/>
      <c r="H254" s="143"/>
      <c r="I254" s="131"/>
      <c r="J254" s="201">
        <v>0.1</v>
      </c>
    </row>
    <row r="255" spans="1:10" x14ac:dyDescent="0.3">
      <c r="A255" s="84" t="s">
        <v>364</v>
      </c>
      <c r="B255" s="8" t="s">
        <v>418</v>
      </c>
      <c r="C255" s="8" t="s">
        <v>29</v>
      </c>
      <c r="D255" s="6" t="s">
        <v>564</v>
      </c>
      <c r="E255" s="8" t="s">
        <v>18</v>
      </c>
      <c r="F255" s="273">
        <v>0.8</v>
      </c>
      <c r="G255" s="234">
        <v>0.8</v>
      </c>
      <c r="H255" s="143"/>
      <c r="I255" s="131"/>
      <c r="J255" s="144"/>
    </row>
    <row r="256" spans="1:10" x14ac:dyDescent="0.3">
      <c r="A256" s="86"/>
      <c r="B256" s="8" t="s">
        <v>417</v>
      </c>
      <c r="C256" s="8" t="s">
        <v>29</v>
      </c>
      <c r="D256" s="6" t="s">
        <v>564</v>
      </c>
      <c r="E256" s="8" t="s">
        <v>18</v>
      </c>
      <c r="F256" s="273">
        <v>0.8</v>
      </c>
      <c r="G256" s="142"/>
      <c r="H256" s="143"/>
      <c r="I256" s="131"/>
      <c r="J256" s="201">
        <v>0.8</v>
      </c>
    </row>
    <row r="257" spans="1:10" x14ac:dyDescent="0.3">
      <c r="A257" s="84" t="s">
        <v>242</v>
      </c>
      <c r="B257" s="8" t="s">
        <v>365</v>
      </c>
      <c r="C257" s="8" t="s">
        <v>366</v>
      </c>
      <c r="D257" s="6" t="s">
        <v>564</v>
      </c>
      <c r="E257" s="8" t="s">
        <v>18</v>
      </c>
      <c r="F257" s="30">
        <v>2</v>
      </c>
      <c r="G257" s="142">
        <v>1</v>
      </c>
      <c r="H257" s="143"/>
      <c r="I257" s="131">
        <v>1</v>
      </c>
      <c r="J257" s="144"/>
    </row>
    <row r="258" spans="1:10" ht="31.2" x14ac:dyDescent="0.3">
      <c r="A258" s="85"/>
      <c r="B258" s="8" t="s">
        <v>416</v>
      </c>
      <c r="C258" s="8" t="s">
        <v>29</v>
      </c>
      <c r="D258" s="6" t="s">
        <v>564</v>
      </c>
      <c r="E258" s="8" t="s">
        <v>18</v>
      </c>
      <c r="F258" s="273">
        <v>1</v>
      </c>
      <c r="G258" s="234">
        <v>1</v>
      </c>
      <c r="H258" s="199">
        <v>1</v>
      </c>
      <c r="I258" s="200">
        <v>1</v>
      </c>
      <c r="J258" s="201">
        <v>1</v>
      </c>
    </row>
    <row r="259" spans="1:10" x14ac:dyDescent="0.3">
      <c r="A259" s="86"/>
      <c r="B259" s="8" t="s">
        <v>243</v>
      </c>
      <c r="C259" s="8" t="s">
        <v>29</v>
      </c>
      <c r="D259" s="6" t="s">
        <v>564</v>
      </c>
      <c r="E259" s="8" t="s">
        <v>18</v>
      </c>
      <c r="F259" s="273">
        <v>1</v>
      </c>
      <c r="G259" s="142"/>
      <c r="H259" s="143"/>
      <c r="I259" s="131"/>
      <c r="J259" s="201">
        <v>1</v>
      </c>
    </row>
    <row r="260" spans="1:10" x14ac:dyDescent="0.3">
      <c r="A260" s="9" t="s">
        <v>352</v>
      </c>
      <c r="B260" s="9" t="s">
        <v>353</v>
      </c>
      <c r="C260" s="8" t="s">
        <v>29</v>
      </c>
      <c r="D260" s="6" t="s">
        <v>564</v>
      </c>
      <c r="E260" s="8" t="s">
        <v>18</v>
      </c>
      <c r="F260" s="273">
        <v>0.8</v>
      </c>
      <c r="G260" s="142"/>
      <c r="H260" s="143"/>
      <c r="I260" s="131"/>
      <c r="J260" s="201">
        <v>0.8</v>
      </c>
    </row>
    <row r="261" spans="1:10" x14ac:dyDescent="0.3">
      <c r="A261" s="84" t="s">
        <v>359</v>
      </c>
      <c r="B261" s="8" t="s">
        <v>415</v>
      </c>
      <c r="C261" s="8" t="s">
        <v>29</v>
      </c>
      <c r="D261" s="6" t="s">
        <v>564</v>
      </c>
      <c r="E261" s="8" t="s">
        <v>10</v>
      </c>
      <c r="F261" s="273">
        <v>0.8</v>
      </c>
      <c r="G261" s="234">
        <v>0.8</v>
      </c>
      <c r="H261" s="199">
        <v>0.8</v>
      </c>
      <c r="I261" s="200">
        <v>0.8</v>
      </c>
      <c r="J261" s="201">
        <v>0.8</v>
      </c>
    </row>
    <row r="262" spans="1:10" x14ac:dyDescent="0.3">
      <c r="A262" s="85"/>
      <c r="B262" s="8" t="s">
        <v>362</v>
      </c>
      <c r="C262" s="8" t="s">
        <v>29</v>
      </c>
      <c r="D262" s="6" t="s">
        <v>564</v>
      </c>
      <c r="E262" s="8" t="s">
        <v>10</v>
      </c>
      <c r="F262" s="273">
        <v>1</v>
      </c>
      <c r="G262" s="234">
        <v>1</v>
      </c>
      <c r="H262" s="199">
        <v>1</v>
      </c>
      <c r="I262" s="200">
        <v>1</v>
      </c>
      <c r="J262" s="201">
        <v>1</v>
      </c>
    </row>
    <row r="263" spans="1:10" x14ac:dyDescent="0.3">
      <c r="A263" s="85"/>
      <c r="B263" s="8" t="s">
        <v>360</v>
      </c>
      <c r="C263" s="8" t="s">
        <v>29</v>
      </c>
      <c r="D263" s="6" t="s">
        <v>564</v>
      </c>
      <c r="E263" s="8" t="s">
        <v>10</v>
      </c>
      <c r="F263" s="30" t="s">
        <v>414</v>
      </c>
      <c r="G263" s="142" t="s">
        <v>414</v>
      </c>
      <c r="H263" s="143" t="s">
        <v>414</v>
      </c>
      <c r="I263" s="131" t="s">
        <v>414</v>
      </c>
      <c r="J263" s="144" t="s">
        <v>414</v>
      </c>
    </row>
    <row r="264" spans="1:10" x14ac:dyDescent="0.3">
      <c r="A264" s="86"/>
      <c r="B264" s="8" t="s">
        <v>361</v>
      </c>
      <c r="C264" s="8" t="s">
        <v>29</v>
      </c>
      <c r="D264" s="6" t="s">
        <v>564</v>
      </c>
      <c r="E264" s="8" t="s">
        <v>10</v>
      </c>
      <c r="F264" s="30" t="s">
        <v>413</v>
      </c>
      <c r="G264" s="234">
        <v>0.02</v>
      </c>
      <c r="H264" s="199">
        <v>0.02</v>
      </c>
      <c r="I264" s="200">
        <v>0.02</v>
      </c>
      <c r="J264" s="201">
        <v>0.02</v>
      </c>
    </row>
    <row r="265" spans="1:10" x14ac:dyDescent="0.3">
      <c r="A265" s="84" t="s">
        <v>244</v>
      </c>
      <c r="B265" s="8" t="s">
        <v>245</v>
      </c>
      <c r="C265" s="8" t="s">
        <v>246</v>
      </c>
      <c r="D265" s="6" t="s">
        <v>564</v>
      </c>
      <c r="E265" s="8" t="s">
        <v>10</v>
      </c>
      <c r="F265" s="273">
        <v>1</v>
      </c>
      <c r="G265" s="142" t="s">
        <v>412</v>
      </c>
      <c r="H265" s="235">
        <v>1</v>
      </c>
      <c r="I265" s="236">
        <v>1</v>
      </c>
      <c r="J265" s="237">
        <v>1</v>
      </c>
    </row>
    <row r="266" spans="1:10" ht="31.2" x14ac:dyDescent="0.3">
      <c r="A266" s="86"/>
      <c r="B266" s="8" t="s">
        <v>247</v>
      </c>
      <c r="C266" s="8" t="s">
        <v>29</v>
      </c>
      <c r="D266" s="6" t="s">
        <v>564</v>
      </c>
      <c r="E266" s="8" t="s">
        <v>18</v>
      </c>
      <c r="F266" s="273">
        <v>1</v>
      </c>
      <c r="G266" s="234">
        <v>1</v>
      </c>
      <c r="H266" s="199">
        <v>1</v>
      </c>
      <c r="I266" s="200">
        <v>1</v>
      </c>
      <c r="J266" s="201">
        <v>1</v>
      </c>
    </row>
    <row r="267" spans="1:10" x14ac:dyDescent="0.3">
      <c r="A267" s="8" t="s">
        <v>240</v>
      </c>
      <c r="B267" s="8" t="s">
        <v>241</v>
      </c>
      <c r="C267" s="8" t="s">
        <v>29</v>
      </c>
      <c r="D267" s="6" t="s">
        <v>564</v>
      </c>
      <c r="E267" s="8" t="s">
        <v>18</v>
      </c>
      <c r="F267" s="273">
        <v>1</v>
      </c>
      <c r="G267" s="234">
        <v>1</v>
      </c>
      <c r="H267" s="199">
        <v>1</v>
      </c>
      <c r="I267" s="200">
        <v>1</v>
      </c>
      <c r="J267" s="201">
        <v>1</v>
      </c>
    </row>
    <row r="268" spans="1:10" ht="31.2" customHeight="1" x14ac:dyDescent="0.3">
      <c r="A268" s="84" t="s">
        <v>301</v>
      </c>
      <c r="B268" s="8" t="s">
        <v>302</v>
      </c>
      <c r="C268" s="8" t="s">
        <v>303</v>
      </c>
      <c r="D268" s="6" t="s">
        <v>561</v>
      </c>
      <c r="E268" s="8" t="s">
        <v>10</v>
      </c>
      <c r="F268" s="15">
        <v>1</v>
      </c>
      <c r="G268" s="238">
        <v>1</v>
      </c>
      <c r="H268" s="239">
        <v>1</v>
      </c>
      <c r="I268" s="240">
        <v>1</v>
      </c>
      <c r="J268" s="241">
        <v>1</v>
      </c>
    </row>
    <row r="269" spans="1:10" ht="31.2" x14ac:dyDescent="0.3">
      <c r="A269" s="86"/>
      <c r="B269" s="8" t="s">
        <v>304</v>
      </c>
      <c r="C269" s="8" t="s">
        <v>305</v>
      </c>
      <c r="D269" s="6" t="s">
        <v>561</v>
      </c>
      <c r="E269" s="8" t="s">
        <v>10</v>
      </c>
      <c r="F269" s="15">
        <v>1</v>
      </c>
      <c r="G269" s="238">
        <v>1</v>
      </c>
      <c r="H269" s="239">
        <v>1</v>
      </c>
      <c r="I269" s="240">
        <v>1</v>
      </c>
      <c r="J269" s="241">
        <v>1</v>
      </c>
    </row>
    <row r="270" spans="1:10" ht="31.2" x14ac:dyDescent="0.3">
      <c r="A270" s="8" t="s">
        <v>299</v>
      </c>
      <c r="B270" s="8" t="s">
        <v>300</v>
      </c>
      <c r="C270" s="8" t="s">
        <v>29</v>
      </c>
      <c r="D270" s="6" t="s">
        <v>561</v>
      </c>
      <c r="E270" s="8" t="s">
        <v>10</v>
      </c>
      <c r="F270" s="38">
        <v>1</v>
      </c>
      <c r="G270" s="166">
        <v>1</v>
      </c>
      <c r="H270" s="167">
        <v>1</v>
      </c>
      <c r="I270" s="168">
        <v>1</v>
      </c>
      <c r="J270" s="169">
        <v>1</v>
      </c>
    </row>
    <row r="271" spans="1:10" ht="31.2" customHeight="1" x14ac:dyDescent="0.3">
      <c r="A271" s="84" t="s">
        <v>315</v>
      </c>
      <c r="B271" s="8" t="s">
        <v>318</v>
      </c>
      <c r="C271" s="8" t="s">
        <v>319</v>
      </c>
      <c r="D271" s="6" t="s">
        <v>561</v>
      </c>
      <c r="E271" s="8" t="s">
        <v>18</v>
      </c>
      <c r="F271" s="30">
        <v>5</v>
      </c>
      <c r="G271" s="238"/>
      <c r="H271" s="239"/>
      <c r="I271" s="240"/>
      <c r="J271" s="242">
        <v>5</v>
      </c>
    </row>
    <row r="272" spans="1:10" ht="31.2" customHeight="1" x14ac:dyDescent="0.3">
      <c r="A272" s="85"/>
      <c r="B272" s="8" t="s">
        <v>316</v>
      </c>
      <c r="C272" s="8" t="s">
        <v>317</v>
      </c>
      <c r="D272" s="6" t="s">
        <v>561</v>
      </c>
      <c r="E272" s="8" t="s">
        <v>18</v>
      </c>
      <c r="F272" s="30">
        <v>5</v>
      </c>
      <c r="G272" s="243"/>
      <c r="H272" s="244"/>
      <c r="I272" s="140"/>
      <c r="J272" s="141">
        <v>5</v>
      </c>
    </row>
    <row r="273" spans="1:10" ht="31.2" customHeight="1" x14ac:dyDescent="0.3">
      <c r="A273" s="86"/>
      <c r="B273" s="8" t="s">
        <v>320</v>
      </c>
      <c r="C273" s="8" t="s">
        <v>29</v>
      </c>
      <c r="D273" s="6" t="s">
        <v>561</v>
      </c>
      <c r="E273" s="8" t="s">
        <v>18</v>
      </c>
      <c r="F273" s="38">
        <v>1</v>
      </c>
      <c r="G273" s="166">
        <v>1</v>
      </c>
      <c r="H273" s="167">
        <v>1</v>
      </c>
      <c r="I273" s="168">
        <v>1</v>
      </c>
      <c r="J273" s="169">
        <v>1</v>
      </c>
    </row>
    <row r="274" spans="1:10" ht="31.2" x14ac:dyDescent="0.3">
      <c r="A274" s="84" t="s">
        <v>306</v>
      </c>
      <c r="B274" s="8" t="s">
        <v>411</v>
      </c>
      <c r="C274" s="8" t="s">
        <v>29</v>
      </c>
      <c r="D274" s="6" t="s">
        <v>561</v>
      </c>
      <c r="E274" s="8" t="s">
        <v>10</v>
      </c>
      <c r="F274" s="38">
        <v>1</v>
      </c>
      <c r="G274" s="166">
        <v>1</v>
      </c>
      <c r="H274" s="167">
        <v>1</v>
      </c>
      <c r="I274" s="168">
        <v>1</v>
      </c>
      <c r="J274" s="169">
        <v>1</v>
      </c>
    </row>
    <row r="275" spans="1:10" ht="31.2" x14ac:dyDescent="0.3">
      <c r="A275" s="85"/>
      <c r="B275" s="8" t="s">
        <v>307</v>
      </c>
      <c r="C275" s="8" t="s">
        <v>29</v>
      </c>
      <c r="D275" s="6" t="s">
        <v>561</v>
      </c>
      <c r="E275" s="8" t="s">
        <v>10</v>
      </c>
      <c r="F275" s="38">
        <v>1</v>
      </c>
      <c r="G275" s="166">
        <v>1</v>
      </c>
      <c r="H275" s="167">
        <v>1</v>
      </c>
      <c r="I275" s="168">
        <v>1</v>
      </c>
      <c r="J275" s="169">
        <v>1</v>
      </c>
    </row>
    <row r="276" spans="1:10" ht="31.2" customHeight="1" x14ac:dyDescent="0.3">
      <c r="A276" s="86"/>
      <c r="B276" s="8" t="s">
        <v>308</v>
      </c>
      <c r="C276" s="8" t="s">
        <v>29</v>
      </c>
      <c r="D276" s="6" t="s">
        <v>561</v>
      </c>
      <c r="E276" s="8" t="s">
        <v>10</v>
      </c>
      <c r="F276" s="38">
        <v>1</v>
      </c>
      <c r="G276" s="166">
        <v>1</v>
      </c>
      <c r="H276" s="167">
        <v>1</v>
      </c>
      <c r="I276" s="168">
        <v>1</v>
      </c>
      <c r="J276" s="169">
        <v>1</v>
      </c>
    </row>
    <row r="277" spans="1:10" x14ac:dyDescent="0.3">
      <c r="A277" s="84" t="s">
        <v>220</v>
      </c>
      <c r="B277" s="8" t="s">
        <v>221</v>
      </c>
      <c r="C277" s="8" t="s">
        <v>29</v>
      </c>
      <c r="D277" s="6" t="s">
        <v>562</v>
      </c>
      <c r="E277" s="8" t="s">
        <v>18</v>
      </c>
      <c r="F277" s="38">
        <v>1</v>
      </c>
      <c r="G277" s="156">
        <v>0.35</v>
      </c>
      <c r="H277" s="157">
        <v>0.65</v>
      </c>
      <c r="I277" s="189"/>
      <c r="J277" s="187"/>
    </row>
    <row r="278" spans="1:10" x14ac:dyDescent="0.3">
      <c r="A278" s="85"/>
      <c r="B278" s="8" t="s">
        <v>410</v>
      </c>
      <c r="C278" s="8" t="s">
        <v>29</v>
      </c>
      <c r="D278" s="6" t="s">
        <v>562</v>
      </c>
      <c r="E278" s="8" t="s">
        <v>18</v>
      </c>
      <c r="F278" s="38">
        <v>1</v>
      </c>
      <c r="G278" s="156">
        <v>0.4</v>
      </c>
      <c r="H278" s="190">
        <v>0.6</v>
      </c>
      <c r="I278" s="189"/>
      <c r="J278" s="187"/>
    </row>
    <row r="279" spans="1:10" x14ac:dyDescent="0.3">
      <c r="A279" s="85"/>
      <c r="B279" s="8" t="s">
        <v>222</v>
      </c>
      <c r="C279" s="8" t="s">
        <v>29</v>
      </c>
      <c r="D279" s="6" t="s">
        <v>562</v>
      </c>
      <c r="E279" s="8" t="s">
        <v>18</v>
      </c>
      <c r="F279" s="38">
        <v>0.6</v>
      </c>
      <c r="G279" s="156">
        <v>0.4</v>
      </c>
      <c r="H279" s="190">
        <v>0.2</v>
      </c>
      <c r="I279" s="189"/>
      <c r="J279" s="187"/>
    </row>
    <row r="280" spans="1:10" x14ac:dyDescent="0.3">
      <c r="A280" s="85"/>
      <c r="B280" s="8" t="s">
        <v>409</v>
      </c>
      <c r="C280" s="8" t="s">
        <v>29</v>
      </c>
      <c r="D280" s="6" t="s">
        <v>562</v>
      </c>
      <c r="E280" s="8" t="s">
        <v>18</v>
      </c>
      <c r="F280" s="38">
        <v>1</v>
      </c>
      <c r="G280" s="97">
        <v>1</v>
      </c>
      <c r="H280" s="59"/>
      <c r="I280" s="60"/>
      <c r="J280" s="61"/>
    </row>
    <row r="281" spans="1:10" x14ac:dyDescent="0.3">
      <c r="A281" s="85"/>
      <c r="B281" s="8" t="s">
        <v>408</v>
      </c>
      <c r="C281" s="8" t="s">
        <v>29</v>
      </c>
      <c r="D281" s="6" t="s">
        <v>562</v>
      </c>
      <c r="E281" s="8" t="s">
        <v>10</v>
      </c>
      <c r="F281" s="38">
        <v>1</v>
      </c>
      <c r="G281" s="156">
        <v>0.15</v>
      </c>
      <c r="H281" s="157">
        <v>0.45</v>
      </c>
      <c r="I281" s="186">
        <v>0.4</v>
      </c>
      <c r="J281" s="61"/>
    </row>
    <row r="282" spans="1:10" x14ac:dyDescent="0.3">
      <c r="A282" s="85"/>
      <c r="B282" s="8" t="s">
        <v>407</v>
      </c>
      <c r="C282" s="8" t="s">
        <v>29</v>
      </c>
      <c r="D282" s="6" t="s">
        <v>562</v>
      </c>
      <c r="E282" s="8" t="s">
        <v>18</v>
      </c>
      <c r="F282" s="38">
        <v>1</v>
      </c>
      <c r="G282" s="156">
        <v>0.05</v>
      </c>
      <c r="H282" s="157">
        <v>0.45</v>
      </c>
      <c r="I282" s="186">
        <v>0.5</v>
      </c>
      <c r="J282" s="245"/>
    </row>
    <row r="283" spans="1:10" x14ac:dyDescent="0.3">
      <c r="A283" s="86"/>
      <c r="B283" s="8" t="s">
        <v>223</v>
      </c>
      <c r="C283" s="8" t="s">
        <v>29</v>
      </c>
      <c r="D283" s="6" t="s">
        <v>562</v>
      </c>
      <c r="E283" s="8" t="s">
        <v>18</v>
      </c>
      <c r="F283" s="38">
        <v>1</v>
      </c>
      <c r="G283" s="246"/>
      <c r="H283" s="157">
        <v>0.05</v>
      </c>
      <c r="I283" s="186">
        <v>0.45</v>
      </c>
      <c r="J283" s="192">
        <v>0.5</v>
      </c>
    </row>
    <row r="284" spans="1:10" x14ac:dyDescent="0.3">
      <c r="A284" s="84" t="s">
        <v>402</v>
      </c>
      <c r="B284" s="8" t="s">
        <v>406</v>
      </c>
      <c r="C284" s="8" t="s">
        <v>175</v>
      </c>
      <c r="D284" s="6" t="s">
        <v>563</v>
      </c>
      <c r="E284" s="8" t="s">
        <v>18</v>
      </c>
      <c r="F284" s="30">
        <v>1</v>
      </c>
      <c r="G284" s="191"/>
      <c r="H284" s="188"/>
      <c r="I284" s="189"/>
      <c r="J284" s="187">
        <v>1</v>
      </c>
    </row>
    <row r="285" spans="1:10" x14ac:dyDescent="0.3">
      <c r="A285" s="85"/>
      <c r="B285" s="8" t="s">
        <v>405</v>
      </c>
      <c r="C285" s="8" t="s">
        <v>175</v>
      </c>
      <c r="D285" s="6" t="s">
        <v>563</v>
      </c>
      <c r="E285" s="8" t="s">
        <v>18</v>
      </c>
      <c r="F285" s="30">
        <v>1</v>
      </c>
      <c r="G285" s="58"/>
      <c r="H285" s="188"/>
      <c r="I285" s="189"/>
      <c r="J285" s="187">
        <v>1</v>
      </c>
    </row>
    <row r="286" spans="1:10" x14ac:dyDescent="0.3">
      <c r="A286" s="85"/>
      <c r="B286" s="8" t="s">
        <v>262</v>
      </c>
      <c r="C286" s="8" t="s">
        <v>175</v>
      </c>
      <c r="D286" s="6" t="s">
        <v>563</v>
      </c>
      <c r="E286" s="8" t="s">
        <v>18</v>
      </c>
      <c r="F286" s="30">
        <v>1</v>
      </c>
      <c r="G286" s="191"/>
      <c r="H286" s="188"/>
      <c r="I286" s="189"/>
      <c r="J286" s="187">
        <v>1</v>
      </c>
    </row>
    <row r="287" spans="1:10" x14ac:dyDescent="0.3">
      <c r="A287" s="85"/>
      <c r="B287" s="8" t="s">
        <v>263</v>
      </c>
      <c r="C287" s="8" t="s">
        <v>175</v>
      </c>
      <c r="D287" s="6" t="s">
        <v>563</v>
      </c>
      <c r="E287" s="8" t="s">
        <v>18</v>
      </c>
      <c r="F287" s="30">
        <v>1</v>
      </c>
      <c r="G287" s="58"/>
      <c r="H287" s="188">
        <v>1</v>
      </c>
      <c r="I287" s="189"/>
      <c r="J287" s="187"/>
    </row>
    <row r="288" spans="1:10" x14ac:dyDescent="0.3">
      <c r="A288" s="85"/>
      <c r="B288" s="8" t="s">
        <v>287</v>
      </c>
      <c r="C288" s="8" t="s">
        <v>165</v>
      </c>
      <c r="D288" s="6" t="s">
        <v>563</v>
      </c>
      <c r="E288" s="8" t="s">
        <v>18</v>
      </c>
      <c r="F288" s="30">
        <v>4</v>
      </c>
      <c r="G288" s="58">
        <v>1</v>
      </c>
      <c r="H288" s="59">
        <v>1</v>
      </c>
      <c r="I288" s="60">
        <v>1</v>
      </c>
      <c r="J288" s="61">
        <v>1</v>
      </c>
    </row>
    <row r="289" spans="1:10" x14ac:dyDescent="0.3">
      <c r="A289" s="85"/>
      <c r="B289" s="8" t="s">
        <v>404</v>
      </c>
      <c r="C289" s="8" t="s">
        <v>288</v>
      </c>
      <c r="D289" s="6" t="s">
        <v>563</v>
      </c>
      <c r="E289" s="8" t="s">
        <v>18</v>
      </c>
      <c r="F289" s="30">
        <v>4</v>
      </c>
      <c r="G289" s="58">
        <v>1</v>
      </c>
      <c r="H289" s="59">
        <v>1</v>
      </c>
      <c r="I289" s="60">
        <v>1</v>
      </c>
      <c r="J289" s="61">
        <v>1</v>
      </c>
    </row>
    <row r="290" spans="1:10" x14ac:dyDescent="0.3">
      <c r="A290" s="85"/>
      <c r="B290" s="8" t="s">
        <v>403</v>
      </c>
      <c r="C290" s="8" t="s">
        <v>288</v>
      </c>
      <c r="D290" s="6" t="s">
        <v>563</v>
      </c>
      <c r="E290" s="8" t="s">
        <v>18</v>
      </c>
      <c r="F290" s="30">
        <v>1</v>
      </c>
      <c r="G290" s="191"/>
      <c r="H290" s="188"/>
      <c r="I290" s="189"/>
      <c r="J290" s="187">
        <v>1</v>
      </c>
    </row>
    <row r="291" spans="1:10" x14ac:dyDescent="0.3">
      <c r="A291" s="86"/>
      <c r="B291" s="8" t="s">
        <v>401</v>
      </c>
      <c r="C291" s="8" t="s">
        <v>257</v>
      </c>
      <c r="D291" s="6" t="s">
        <v>563</v>
      </c>
      <c r="E291" s="8" t="s">
        <v>18</v>
      </c>
      <c r="F291" s="30">
        <v>1</v>
      </c>
      <c r="G291" s="191"/>
      <c r="H291" s="188"/>
      <c r="I291" s="189"/>
      <c r="J291" s="187">
        <v>1</v>
      </c>
    </row>
    <row r="292" spans="1:10" x14ac:dyDescent="0.3">
      <c r="A292" s="8" t="s">
        <v>294</v>
      </c>
      <c r="B292" s="8" t="s">
        <v>295</v>
      </c>
      <c r="C292" s="8" t="s">
        <v>41</v>
      </c>
      <c r="D292" s="6" t="s">
        <v>563</v>
      </c>
      <c r="E292" s="8" t="s">
        <v>18</v>
      </c>
      <c r="F292" s="10">
        <v>4</v>
      </c>
      <c r="G292" s="191">
        <v>1</v>
      </c>
      <c r="H292" s="188">
        <v>1</v>
      </c>
      <c r="I292" s="189">
        <v>1</v>
      </c>
      <c r="J292" s="187">
        <v>1</v>
      </c>
    </row>
    <row r="293" spans="1:10" x14ac:dyDescent="0.3">
      <c r="A293" s="84" t="s">
        <v>254</v>
      </c>
      <c r="B293" s="8" t="s">
        <v>400</v>
      </c>
      <c r="C293" s="8" t="s">
        <v>29</v>
      </c>
      <c r="D293" s="6" t="s">
        <v>563</v>
      </c>
      <c r="E293" s="8" t="s">
        <v>18</v>
      </c>
      <c r="F293" s="38">
        <v>1</v>
      </c>
      <c r="G293" s="109">
        <v>0.3</v>
      </c>
      <c r="H293" s="110">
        <v>0.6</v>
      </c>
      <c r="I293" s="111">
        <v>0.1</v>
      </c>
      <c r="J293" s="187"/>
    </row>
    <row r="294" spans="1:10" x14ac:dyDescent="0.3">
      <c r="A294" s="85"/>
      <c r="B294" s="76" t="s">
        <v>255</v>
      </c>
      <c r="C294" s="8" t="s">
        <v>256</v>
      </c>
      <c r="D294" s="6" t="s">
        <v>563</v>
      </c>
      <c r="E294" s="8" t="s">
        <v>18</v>
      </c>
      <c r="F294" s="30">
        <v>1</v>
      </c>
      <c r="G294" s="105"/>
      <c r="H294" s="106"/>
      <c r="I294" s="107">
        <v>1</v>
      </c>
      <c r="J294" s="187"/>
    </row>
    <row r="295" spans="1:10" x14ac:dyDescent="0.3">
      <c r="A295" s="86"/>
      <c r="B295" s="9" t="s">
        <v>240</v>
      </c>
      <c r="C295" s="9" t="s">
        <v>29</v>
      </c>
      <c r="D295" s="6" t="s">
        <v>563</v>
      </c>
      <c r="E295" s="8" t="s">
        <v>18</v>
      </c>
      <c r="F295" s="266">
        <v>0.85</v>
      </c>
      <c r="G295" s="105"/>
      <c r="H295" s="110">
        <v>0.85</v>
      </c>
      <c r="I295" s="111"/>
      <c r="J295" s="192">
        <v>0.85</v>
      </c>
    </row>
    <row r="296" spans="1:10" x14ac:dyDescent="0.3">
      <c r="A296" s="76" t="s">
        <v>226</v>
      </c>
      <c r="B296" s="9" t="s">
        <v>228</v>
      </c>
      <c r="C296" s="9" t="s">
        <v>229</v>
      </c>
      <c r="D296" s="6" t="s">
        <v>563</v>
      </c>
      <c r="E296" s="8" t="s">
        <v>18</v>
      </c>
      <c r="F296" s="38">
        <v>1</v>
      </c>
      <c r="G296" s="105"/>
      <c r="H296" s="106"/>
      <c r="I296" s="111">
        <v>0.6</v>
      </c>
      <c r="J296" s="192">
        <v>0.4</v>
      </c>
    </row>
    <row r="297" spans="1:10" x14ac:dyDescent="0.3">
      <c r="A297" s="8" t="s">
        <v>261</v>
      </c>
      <c r="B297" s="9" t="s">
        <v>399</v>
      </c>
      <c r="C297" s="9" t="s">
        <v>29</v>
      </c>
      <c r="D297" s="6" t="s">
        <v>563</v>
      </c>
      <c r="E297" s="8" t="s">
        <v>18</v>
      </c>
      <c r="F297" s="38">
        <v>0.85</v>
      </c>
      <c r="G297" s="109"/>
      <c r="H297" s="110">
        <v>0.85</v>
      </c>
      <c r="I297" s="111">
        <v>0.85</v>
      </c>
      <c r="J297" s="192">
        <v>0.85</v>
      </c>
    </row>
    <row r="298" spans="1:10" x14ac:dyDescent="0.3">
      <c r="A298" s="90" t="s">
        <v>264</v>
      </c>
      <c r="B298" s="9" t="s">
        <v>265</v>
      </c>
      <c r="C298" s="9" t="s">
        <v>29</v>
      </c>
      <c r="D298" s="6" t="s">
        <v>563</v>
      </c>
      <c r="E298" s="8" t="s">
        <v>18</v>
      </c>
      <c r="F298" s="38">
        <v>0.85</v>
      </c>
      <c r="G298" s="156"/>
      <c r="H298" s="157">
        <v>0.85</v>
      </c>
      <c r="I298" s="186">
        <v>0.85</v>
      </c>
      <c r="J298" s="192">
        <v>0.85</v>
      </c>
    </row>
    <row r="299" spans="1:10" x14ac:dyDescent="0.3">
      <c r="A299" s="91"/>
      <c r="B299" s="76" t="s">
        <v>398</v>
      </c>
      <c r="C299" s="8" t="s">
        <v>397</v>
      </c>
      <c r="D299" s="6" t="s">
        <v>563</v>
      </c>
      <c r="E299" s="8" t="s">
        <v>18</v>
      </c>
      <c r="F299" s="10">
        <v>2</v>
      </c>
      <c r="G299" s="247">
        <v>1</v>
      </c>
      <c r="H299" s="188"/>
      <c r="I299" s="189">
        <v>1</v>
      </c>
      <c r="J299" s="187"/>
    </row>
    <row r="300" spans="1:10" x14ac:dyDescent="0.3">
      <c r="A300" s="8" t="s">
        <v>237</v>
      </c>
      <c r="B300" s="9" t="s">
        <v>396</v>
      </c>
      <c r="C300" s="9" t="s">
        <v>41</v>
      </c>
      <c r="D300" s="6" t="s">
        <v>563</v>
      </c>
      <c r="E300" s="8" t="s">
        <v>18</v>
      </c>
      <c r="F300" s="10">
        <v>4</v>
      </c>
      <c r="G300" s="58">
        <v>1</v>
      </c>
      <c r="H300" s="59">
        <v>1</v>
      </c>
      <c r="I300" s="60">
        <v>1</v>
      </c>
      <c r="J300" s="61">
        <v>1</v>
      </c>
    </row>
    <row r="301" spans="1:10" x14ac:dyDescent="0.3">
      <c r="A301" s="8" t="s">
        <v>232</v>
      </c>
      <c r="B301" s="9" t="s">
        <v>233</v>
      </c>
      <c r="C301" s="42" t="s">
        <v>29</v>
      </c>
      <c r="D301" s="6" t="s">
        <v>563</v>
      </c>
      <c r="E301" s="6" t="s">
        <v>18</v>
      </c>
      <c r="F301" s="15">
        <v>0.9</v>
      </c>
      <c r="G301" s="58"/>
      <c r="H301" s="59"/>
      <c r="I301" s="60"/>
      <c r="J301" s="100">
        <v>0.9</v>
      </c>
    </row>
    <row r="302" spans="1:10" x14ac:dyDescent="0.3">
      <c r="A302" s="9" t="s">
        <v>250</v>
      </c>
      <c r="B302" s="9" t="s">
        <v>251</v>
      </c>
      <c r="C302" s="9" t="s">
        <v>29</v>
      </c>
      <c r="D302" s="6" t="s">
        <v>548</v>
      </c>
      <c r="E302" s="9" t="s">
        <v>10</v>
      </c>
      <c r="F302" s="25">
        <v>1</v>
      </c>
      <c r="G302" s="62">
        <v>1</v>
      </c>
      <c r="H302" s="63">
        <v>1</v>
      </c>
      <c r="I302" s="64">
        <v>1</v>
      </c>
      <c r="J302" s="65">
        <v>1</v>
      </c>
    </row>
    <row r="303" spans="1:10" ht="31.2" customHeight="1" x14ac:dyDescent="0.3">
      <c r="A303" s="84" t="s">
        <v>163</v>
      </c>
      <c r="B303" s="8" t="s">
        <v>298</v>
      </c>
      <c r="C303" s="8" t="s">
        <v>29</v>
      </c>
      <c r="D303" s="6" t="s">
        <v>561</v>
      </c>
      <c r="E303" s="8" t="s">
        <v>10</v>
      </c>
      <c r="F303" s="15">
        <v>1</v>
      </c>
      <c r="G303" s="238">
        <v>1</v>
      </c>
      <c r="H303" s="239">
        <v>1</v>
      </c>
      <c r="I303" s="240">
        <v>1</v>
      </c>
      <c r="J303" s="241">
        <v>1</v>
      </c>
    </row>
    <row r="304" spans="1:10" ht="31.2" customHeight="1" x14ac:dyDescent="0.3">
      <c r="A304" s="85"/>
      <c r="B304" s="42" t="s">
        <v>395</v>
      </c>
      <c r="C304" s="42" t="s">
        <v>325</v>
      </c>
      <c r="D304" s="6" t="s">
        <v>566</v>
      </c>
      <c r="E304" s="42" t="s">
        <v>18</v>
      </c>
      <c r="F304" s="48">
        <v>10</v>
      </c>
      <c r="G304" s="31">
        <v>3</v>
      </c>
      <c r="H304" s="39">
        <v>2</v>
      </c>
      <c r="I304" s="40">
        <v>4</v>
      </c>
      <c r="J304" s="41">
        <v>1</v>
      </c>
    </row>
    <row r="305" spans="1:10" ht="31.2" customHeight="1" x14ac:dyDescent="0.3">
      <c r="A305" s="85"/>
      <c r="B305" s="42" t="s">
        <v>394</v>
      </c>
      <c r="C305" s="42" t="s">
        <v>267</v>
      </c>
      <c r="D305" s="6" t="s">
        <v>566</v>
      </c>
      <c r="E305" s="42" t="s">
        <v>10</v>
      </c>
      <c r="F305" s="283">
        <v>1</v>
      </c>
      <c r="G305" s="16">
        <v>1</v>
      </c>
      <c r="H305" s="17">
        <v>1</v>
      </c>
      <c r="I305" s="18">
        <v>1</v>
      </c>
      <c r="J305" s="19">
        <v>1</v>
      </c>
    </row>
    <row r="306" spans="1:10" ht="31.2" customHeight="1" x14ac:dyDescent="0.3">
      <c r="A306" s="85"/>
      <c r="B306" s="8" t="s">
        <v>393</v>
      </c>
      <c r="C306" s="8" t="s">
        <v>165</v>
      </c>
      <c r="D306" s="6" t="s">
        <v>566</v>
      </c>
      <c r="E306" s="8" t="s">
        <v>10</v>
      </c>
      <c r="F306" s="30">
        <v>1</v>
      </c>
      <c r="G306" s="31"/>
      <c r="H306" s="39"/>
      <c r="I306" s="40"/>
      <c r="J306" s="41">
        <v>1</v>
      </c>
    </row>
    <row r="307" spans="1:10" ht="31.2" customHeight="1" x14ac:dyDescent="0.3">
      <c r="A307" s="85"/>
      <c r="B307" s="8" t="s">
        <v>392</v>
      </c>
      <c r="C307" s="8" t="s">
        <v>29</v>
      </c>
      <c r="D307" s="6" t="s">
        <v>566</v>
      </c>
      <c r="E307" s="8" t="s">
        <v>10</v>
      </c>
      <c r="F307" s="15">
        <v>1</v>
      </c>
      <c r="G307" s="16">
        <v>1</v>
      </c>
      <c r="H307" s="17">
        <v>1</v>
      </c>
      <c r="I307" s="18">
        <v>1</v>
      </c>
      <c r="J307" s="19">
        <v>1</v>
      </c>
    </row>
    <row r="308" spans="1:10" ht="31.2" customHeight="1" x14ac:dyDescent="0.3">
      <c r="A308" s="86"/>
      <c r="B308" s="8" t="s">
        <v>390</v>
      </c>
      <c r="C308" s="8" t="s">
        <v>29</v>
      </c>
      <c r="D308" s="6" t="s">
        <v>566</v>
      </c>
      <c r="E308" s="8" t="s">
        <v>18</v>
      </c>
      <c r="F308" s="38">
        <v>1</v>
      </c>
      <c r="G308" s="62">
        <v>1</v>
      </c>
      <c r="H308" s="39"/>
      <c r="I308" s="40"/>
      <c r="J308" s="41"/>
    </row>
    <row r="309" spans="1:10" x14ac:dyDescent="0.3">
      <c r="A309" s="84" t="s">
        <v>292</v>
      </c>
      <c r="B309" s="8" t="s">
        <v>293</v>
      </c>
      <c r="C309" s="8" t="s">
        <v>29</v>
      </c>
      <c r="D309" s="6" t="s">
        <v>567</v>
      </c>
      <c r="E309" s="8" t="s">
        <v>18</v>
      </c>
      <c r="F309" s="38">
        <v>1</v>
      </c>
      <c r="G309" s="248">
        <v>1</v>
      </c>
      <c r="H309" s="249">
        <v>1</v>
      </c>
      <c r="I309" s="250">
        <v>1</v>
      </c>
      <c r="J309" s="251">
        <v>1</v>
      </c>
    </row>
    <row r="310" spans="1:10" ht="31.2" x14ac:dyDescent="0.3">
      <c r="A310" s="86"/>
      <c r="B310" s="81" t="s">
        <v>389</v>
      </c>
      <c r="C310" s="8" t="s">
        <v>29</v>
      </c>
      <c r="D310" s="6" t="s">
        <v>567</v>
      </c>
      <c r="E310" s="8" t="s">
        <v>18</v>
      </c>
      <c r="F310" s="38">
        <v>1</v>
      </c>
      <c r="G310" s="248">
        <v>1</v>
      </c>
      <c r="H310" s="249">
        <v>1</v>
      </c>
      <c r="I310" s="250">
        <v>1</v>
      </c>
      <c r="J310" s="251">
        <v>1</v>
      </c>
    </row>
    <row r="311" spans="1:10" x14ac:dyDescent="0.3">
      <c r="A311" s="8" t="s">
        <v>285</v>
      </c>
      <c r="B311" s="8" t="s">
        <v>286</v>
      </c>
      <c r="C311" s="8" t="s">
        <v>29</v>
      </c>
      <c r="D311" s="6" t="s">
        <v>567</v>
      </c>
      <c r="E311" s="8" t="s">
        <v>18</v>
      </c>
      <c r="F311" s="38">
        <v>1</v>
      </c>
      <c r="G311" s="248">
        <v>1</v>
      </c>
      <c r="H311" s="249">
        <v>1</v>
      </c>
      <c r="I311" s="250">
        <v>1</v>
      </c>
      <c r="J311" s="251">
        <v>1</v>
      </c>
    </row>
    <row r="312" spans="1:10" x14ac:dyDescent="0.3">
      <c r="A312" s="84" t="s">
        <v>296</v>
      </c>
      <c r="B312" s="8" t="s">
        <v>388</v>
      </c>
      <c r="C312" s="8" t="s">
        <v>29</v>
      </c>
      <c r="D312" s="6" t="s">
        <v>567</v>
      </c>
      <c r="E312" s="8" t="s">
        <v>18</v>
      </c>
      <c r="F312" s="38">
        <v>1</v>
      </c>
      <c r="G312" s="248">
        <v>1</v>
      </c>
      <c r="H312" s="249">
        <v>1</v>
      </c>
      <c r="I312" s="250">
        <v>1</v>
      </c>
      <c r="J312" s="251">
        <v>1</v>
      </c>
    </row>
    <row r="313" spans="1:10" x14ac:dyDescent="0.3">
      <c r="A313" s="86"/>
      <c r="B313" s="8" t="s">
        <v>297</v>
      </c>
      <c r="C313" s="8" t="s">
        <v>29</v>
      </c>
      <c r="D313" s="6" t="s">
        <v>567</v>
      </c>
      <c r="E313" s="8" t="s">
        <v>18</v>
      </c>
      <c r="F313" s="38">
        <v>1</v>
      </c>
      <c r="G313" s="248">
        <v>1</v>
      </c>
      <c r="H313" s="249">
        <v>1</v>
      </c>
      <c r="I313" s="250">
        <v>1</v>
      </c>
      <c r="J313" s="251">
        <v>1</v>
      </c>
    </row>
    <row r="314" spans="1:10" x14ac:dyDescent="0.3">
      <c r="A314" s="84" t="s">
        <v>289</v>
      </c>
      <c r="B314" s="42" t="s">
        <v>387</v>
      </c>
      <c r="C314" s="42" t="s">
        <v>29</v>
      </c>
      <c r="D314" s="6" t="s">
        <v>567</v>
      </c>
      <c r="E314" s="42" t="s">
        <v>18</v>
      </c>
      <c r="F314" s="38">
        <v>1</v>
      </c>
      <c r="G314" s="248">
        <v>1</v>
      </c>
      <c r="H314" s="249">
        <v>1</v>
      </c>
      <c r="I314" s="250">
        <v>1</v>
      </c>
      <c r="J314" s="251">
        <v>1</v>
      </c>
    </row>
    <row r="315" spans="1:10" x14ac:dyDescent="0.3">
      <c r="A315" s="85"/>
      <c r="B315" s="9" t="s">
        <v>290</v>
      </c>
      <c r="C315" s="42" t="s">
        <v>386</v>
      </c>
      <c r="D315" s="6" t="s">
        <v>567</v>
      </c>
      <c r="E315" s="42" t="s">
        <v>18</v>
      </c>
      <c r="F315" s="284">
        <v>4</v>
      </c>
      <c r="G315" s="252">
        <v>1</v>
      </c>
      <c r="H315" s="253">
        <v>1</v>
      </c>
      <c r="I315" s="13">
        <v>1</v>
      </c>
      <c r="J315" s="254">
        <v>1</v>
      </c>
    </row>
    <row r="316" spans="1:10" x14ac:dyDescent="0.3">
      <c r="A316" s="85"/>
      <c r="B316" s="9" t="s">
        <v>291</v>
      </c>
      <c r="C316" s="42" t="s">
        <v>385</v>
      </c>
      <c r="D316" s="6" t="s">
        <v>567</v>
      </c>
      <c r="E316" s="42" t="s">
        <v>18</v>
      </c>
      <c r="F316" s="285">
        <v>1</v>
      </c>
      <c r="G316" s="252"/>
      <c r="H316" s="253">
        <v>1</v>
      </c>
      <c r="I316" s="13"/>
      <c r="J316" s="254"/>
    </row>
    <row r="317" spans="1:10" ht="31.2" x14ac:dyDescent="0.3">
      <c r="A317" s="86"/>
      <c r="B317" s="9" t="s">
        <v>383</v>
      </c>
      <c r="C317" s="42" t="s">
        <v>29</v>
      </c>
      <c r="D317" s="6" t="s">
        <v>567</v>
      </c>
      <c r="E317" s="42" t="s">
        <v>18</v>
      </c>
      <c r="F317" s="286">
        <v>1</v>
      </c>
      <c r="G317" s="255">
        <v>1</v>
      </c>
      <c r="H317" s="256">
        <v>1</v>
      </c>
      <c r="I317" s="22">
        <v>1</v>
      </c>
      <c r="J317" s="23">
        <v>1</v>
      </c>
    </row>
    <row r="318" spans="1:10" x14ac:dyDescent="0.3">
      <c r="A318" s="84" t="s">
        <v>269</v>
      </c>
      <c r="B318" s="8" t="s">
        <v>462</v>
      </c>
      <c r="C318" s="8" t="s">
        <v>29</v>
      </c>
      <c r="D318" s="6" t="s">
        <v>548</v>
      </c>
      <c r="E318" s="8" t="s">
        <v>18</v>
      </c>
      <c r="F318" s="15">
        <v>1</v>
      </c>
      <c r="G318" s="53">
        <v>1</v>
      </c>
      <c r="H318" s="54">
        <v>1</v>
      </c>
      <c r="I318" s="55">
        <v>1</v>
      </c>
      <c r="J318" s="56">
        <v>1</v>
      </c>
    </row>
    <row r="319" spans="1:10" x14ac:dyDescent="0.3">
      <c r="A319" s="85"/>
      <c r="B319" s="8" t="s">
        <v>271</v>
      </c>
      <c r="C319" s="8" t="s">
        <v>29</v>
      </c>
      <c r="D319" s="6" t="s">
        <v>548</v>
      </c>
      <c r="E319" s="8" t="s">
        <v>10</v>
      </c>
      <c r="F319" s="15">
        <v>1</v>
      </c>
      <c r="G319" s="53">
        <v>1</v>
      </c>
      <c r="H319" s="54">
        <v>1</v>
      </c>
      <c r="I319" s="55">
        <v>1</v>
      </c>
      <c r="J319" s="56">
        <v>1</v>
      </c>
    </row>
    <row r="320" spans="1:10" x14ac:dyDescent="0.3">
      <c r="A320" s="86"/>
      <c r="B320" s="8" t="s">
        <v>270</v>
      </c>
      <c r="C320" s="8" t="s">
        <v>165</v>
      </c>
      <c r="D320" s="6" t="s">
        <v>548</v>
      </c>
      <c r="E320" s="8" t="s">
        <v>18</v>
      </c>
      <c r="F320" s="30">
        <v>12</v>
      </c>
      <c r="G320" s="31">
        <v>3</v>
      </c>
      <c r="H320" s="39">
        <v>3</v>
      </c>
      <c r="I320" s="40">
        <v>3</v>
      </c>
      <c r="J320" s="41">
        <v>3</v>
      </c>
    </row>
    <row r="321" spans="1:10" x14ac:dyDescent="0.3">
      <c r="A321" s="90" t="s">
        <v>272</v>
      </c>
      <c r="B321" s="8" t="s">
        <v>275</v>
      </c>
      <c r="C321" s="8" t="s">
        <v>29</v>
      </c>
      <c r="D321" s="6" t="s">
        <v>548</v>
      </c>
      <c r="E321" s="8" t="s">
        <v>18</v>
      </c>
      <c r="F321" s="15">
        <v>1</v>
      </c>
      <c r="G321" s="53">
        <v>1</v>
      </c>
      <c r="H321" s="54">
        <v>1</v>
      </c>
      <c r="I321" s="55">
        <v>1</v>
      </c>
      <c r="J321" s="56">
        <v>1</v>
      </c>
    </row>
    <row r="322" spans="1:10" x14ac:dyDescent="0.3">
      <c r="A322" s="92"/>
      <c r="B322" s="9" t="s">
        <v>273</v>
      </c>
      <c r="C322" s="8" t="s">
        <v>165</v>
      </c>
      <c r="D322" s="6" t="s">
        <v>548</v>
      </c>
      <c r="E322" s="8" t="s">
        <v>18</v>
      </c>
      <c r="F322" s="30">
        <v>12</v>
      </c>
      <c r="G322" s="31">
        <v>3</v>
      </c>
      <c r="H322" s="39">
        <v>3</v>
      </c>
      <c r="I322" s="40">
        <v>3</v>
      </c>
      <c r="J322" s="41">
        <v>3</v>
      </c>
    </row>
    <row r="323" spans="1:10" x14ac:dyDescent="0.3">
      <c r="A323" s="91"/>
      <c r="B323" s="9" t="s">
        <v>274</v>
      </c>
      <c r="C323" s="9" t="s">
        <v>29</v>
      </c>
      <c r="D323" s="6" t="s">
        <v>548</v>
      </c>
      <c r="E323" s="9" t="s">
        <v>10</v>
      </c>
      <c r="F323" s="15">
        <v>1</v>
      </c>
      <c r="G323" s="53">
        <v>1</v>
      </c>
      <c r="H323" s="54">
        <v>1</v>
      </c>
      <c r="I323" s="55">
        <v>1</v>
      </c>
      <c r="J323" s="56">
        <v>1</v>
      </c>
    </row>
    <row r="324" spans="1:10" ht="46.8" x14ac:dyDescent="0.3">
      <c r="A324" s="90" t="s">
        <v>266</v>
      </c>
      <c r="B324" s="9" t="s">
        <v>461</v>
      </c>
      <c r="C324" s="77" t="s">
        <v>461</v>
      </c>
      <c r="D324" s="6" t="s">
        <v>548</v>
      </c>
      <c r="E324" s="8" t="s">
        <v>10</v>
      </c>
      <c r="F324" s="57">
        <v>1</v>
      </c>
      <c r="G324" s="58"/>
      <c r="H324" s="59"/>
      <c r="I324" s="60"/>
      <c r="J324" s="61">
        <v>1</v>
      </c>
    </row>
    <row r="325" spans="1:10" x14ac:dyDescent="0.3">
      <c r="A325" s="92"/>
      <c r="B325" s="8" t="s">
        <v>460</v>
      </c>
      <c r="C325" s="8" t="s">
        <v>29</v>
      </c>
      <c r="D325" s="6" t="s">
        <v>548</v>
      </c>
      <c r="E325" s="8" t="s">
        <v>10</v>
      </c>
      <c r="F325" s="25">
        <v>1</v>
      </c>
      <c r="G325" s="62">
        <v>1</v>
      </c>
      <c r="H325" s="63">
        <v>1</v>
      </c>
      <c r="I325" s="64">
        <v>1</v>
      </c>
      <c r="J325" s="65">
        <v>1</v>
      </c>
    </row>
    <row r="326" spans="1:10" ht="31.2" x14ac:dyDescent="0.3">
      <c r="A326" s="91"/>
      <c r="B326" s="9" t="s">
        <v>268</v>
      </c>
      <c r="C326" s="9" t="s">
        <v>29</v>
      </c>
      <c r="D326" s="6" t="s">
        <v>548</v>
      </c>
      <c r="E326" s="9" t="s">
        <v>458</v>
      </c>
      <c r="F326" s="25">
        <v>1</v>
      </c>
      <c r="G326" s="62">
        <v>1</v>
      </c>
      <c r="H326" s="63">
        <v>1</v>
      </c>
      <c r="I326" s="64">
        <v>1</v>
      </c>
      <c r="J326" s="65">
        <v>1</v>
      </c>
    </row>
  </sheetData>
  <autoFilter ref="A4:K326" xr:uid="{1EF7E9F9-B757-4958-B4F5-9DDE13025AB5}"/>
  <mergeCells count="88">
    <mergeCell ref="A277:A283"/>
    <mergeCell ref="A284:A291"/>
    <mergeCell ref="A293:A295"/>
    <mergeCell ref="A298:A299"/>
    <mergeCell ref="A303:A308"/>
    <mergeCell ref="A309:A310"/>
    <mergeCell ref="A255:A256"/>
    <mergeCell ref="A257:A259"/>
    <mergeCell ref="A261:A264"/>
    <mergeCell ref="A265:A266"/>
    <mergeCell ref="A268:A269"/>
    <mergeCell ref="A274:A276"/>
    <mergeCell ref="A271:A273"/>
    <mergeCell ref="A207:A208"/>
    <mergeCell ref="A201:A206"/>
    <mergeCell ref="A215:A235"/>
    <mergeCell ref="A236:A240"/>
    <mergeCell ref="A241:A248"/>
    <mergeCell ref="A253:A254"/>
    <mergeCell ref="A249:A250"/>
    <mergeCell ref="A162:A163"/>
    <mergeCell ref="A186:A188"/>
    <mergeCell ref="A172:A180"/>
    <mergeCell ref="A169:A171"/>
    <mergeCell ref="A195:A199"/>
    <mergeCell ref="A141:A142"/>
    <mergeCell ref="A145:A146"/>
    <mergeCell ref="A143:A144"/>
    <mergeCell ref="A147:A154"/>
    <mergeCell ref="A156:A158"/>
    <mergeCell ref="A159:A160"/>
    <mergeCell ref="A95:A97"/>
    <mergeCell ref="A98:A99"/>
    <mergeCell ref="A100:A101"/>
    <mergeCell ref="A103:A114"/>
    <mergeCell ref="A118:A120"/>
    <mergeCell ref="A124:A125"/>
    <mergeCell ref="A51:A52"/>
    <mergeCell ref="A59:A60"/>
    <mergeCell ref="A61:A63"/>
    <mergeCell ref="A64:A65"/>
    <mergeCell ref="A70:A74"/>
    <mergeCell ref="A75:A76"/>
    <mergeCell ref="A16:A18"/>
    <mergeCell ref="A22:A25"/>
    <mergeCell ref="A26:A31"/>
    <mergeCell ref="A32:A33"/>
    <mergeCell ref="A41:A44"/>
    <mergeCell ref="A46:A47"/>
    <mergeCell ref="A34:A35"/>
    <mergeCell ref="A127:J127"/>
    <mergeCell ref="A128:J128"/>
    <mergeCell ref="A132:J132"/>
    <mergeCell ref="A165:J165"/>
    <mergeCell ref="A166:J166"/>
    <mergeCell ref="A324:A326"/>
    <mergeCell ref="A321:A323"/>
    <mergeCell ref="A318:A320"/>
    <mergeCell ref="A314:A317"/>
    <mergeCell ref="A312:A313"/>
    <mergeCell ref="A129:J129"/>
    <mergeCell ref="A133:J133"/>
    <mergeCell ref="A167:J167"/>
    <mergeCell ref="A191:J191"/>
    <mergeCell ref="B1:J1"/>
    <mergeCell ref="B2:J2"/>
    <mergeCell ref="B3:J3"/>
    <mergeCell ref="A126:J126"/>
    <mergeCell ref="A164:J164"/>
    <mergeCell ref="A115:J115"/>
    <mergeCell ref="A69:J69"/>
    <mergeCell ref="A68:J68"/>
    <mergeCell ref="A67:J67"/>
    <mergeCell ref="A94:J94"/>
    <mergeCell ref="A121:J121"/>
    <mergeCell ref="A117:J117"/>
    <mergeCell ref="A116:J116"/>
    <mergeCell ref="A77:A82"/>
    <mergeCell ref="A8:J8"/>
    <mergeCell ref="A7:J7"/>
    <mergeCell ref="A6:J6"/>
    <mergeCell ref="A5:J5"/>
    <mergeCell ref="A21:J21"/>
    <mergeCell ref="A20:J20"/>
    <mergeCell ref="A40:J40"/>
    <mergeCell ref="A39:J39"/>
    <mergeCell ref="A38:J38"/>
    <mergeCell ref="A1:A3"/>
  </mergeCells>
  <pageMargins left="0.7" right="0.7" top="0.75" bottom="0.75" header="0.3" footer="0.3"/>
  <pageSetup scale="3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2026_INTRANT_web</vt:lpstr>
      <vt:lpstr>'POA 2026_INTRANT_web'!Área_de_impresión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Yakaira Rodriguez Espinal</dc:creator>
  <cp:lastModifiedBy>Yakaira Rodriguez Espinal</cp:lastModifiedBy>
  <cp:lastPrinted>2026-02-03T18:36:46Z</cp:lastPrinted>
  <dcterms:created xsi:type="dcterms:W3CDTF">2025-02-17T22:37:27Z</dcterms:created>
  <dcterms:modified xsi:type="dcterms:W3CDTF">2026-02-03T18:44:56Z</dcterms:modified>
</cp:coreProperties>
</file>