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drawings/drawing5.xml" ContentType="application/vnd.openxmlformats-officedocument.drawing+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8.1.8\Acceso a la Informacion\PORTAL TRANSPARENCIA\2025\PLANIFICACION\INFORMES META FISICAS\Informes Metas Fisicas - Semestrales\"/>
    </mc:Choice>
  </mc:AlternateContent>
  <bookViews>
    <workbookView xWindow="0" yWindow="0" windowWidth="15780" windowHeight="8835" tabRatio="831" firstSheet="1" activeTab="1"/>
  </bookViews>
  <sheets>
    <sheet name="6919" sheetId="9" state="hidden" r:id="rId1"/>
    <sheet name="5879 1S" sheetId="4" r:id="rId2"/>
    <sheet name="6916 1S" sheetId="6" r:id="rId3"/>
    <sheet name="7990 1S" sheetId="31" r:id="rId4"/>
    <sheet name="6918" sheetId="8" state="hidden" r:id="rId5"/>
    <sheet name="6927 1S" sheetId="30" r:id="rId6"/>
    <sheet name="7927 1S" sheetId="13" r:id="rId7"/>
    <sheet name="Hoja1" sheetId="19" state="hidden" r:id="rId8"/>
  </sheets>
  <externalReferences>
    <externalReference r:id="rId9"/>
  </externalReferences>
  <definedNames>
    <definedName name="_xlnm.Print_Area" localSheetId="1">'5879 1S'!$A$1:$J$49</definedName>
    <definedName name="_xlnm.Print_Area" localSheetId="2">'6916 1S'!$A$1:$J$49</definedName>
    <definedName name="_xlnm.Print_Area" localSheetId="4">'6918'!$A$1:$J$49</definedName>
    <definedName name="_xlnm.Print_Area" localSheetId="0">'6919'!$A$1:$J$46</definedName>
    <definedName name="_xlnm.Print_Area" localSheetId="5">'6927 1S'!$A$1:$J$52</definedName>
    <definedName name="_xlnm.Print_Area" localSheetId="6">'7927 1S'!$A$1:$J$52</definedName>
    <definedName name="_xlnm.Print_Area" localSheetId="3">'7990 1S'!$A$1:$J$49</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5" i="4" l="1"/>
  <c r="I29" i="30" l="1"/>
  <c r="I25" i="30"/>
  <c r="I25" i="31"/>
  <c r="C16" i="31"/>
  <c r="B15" i="31"/>
  <c r="B14" i="31"/>
  <c r="C14" i="31" s="1"/>
  <c r="I29" i="4"/>
  <c r="C16" i="30"/>
  <c r="B15" i="30"/>
  <c r="B14" i="30"/>
  <c r="C14" i="30" s="1"/>
  <c r="J29" i="30" l="1"/>
  <c r="J29" i="31"/>
  <c r="I29" i="31"/>
  <c r="I29" i="8"/>
  <c r="J29" i="8"/>
  <c r="J29" i="6"/>
  <c r="I29" i="9" l="1"/>
  <c r="J29" i="9"/>
  <c r="I25" i="8" l="1"/>
  <c r="I29" i="6" l="1"/>
  <c r="I25" i="6"/>
  <c r="J29" i="13"/>
  <c r="I29" i="13"/>
  <c r="J29" i="4"/>
  <c r="I25" i="13" l="1"/>
  <c r="I25" i="9"/>
  <c r="C16" i="13" l="1"/>
  <c r="B15" i="13"/>
  <c r="B14" i="13"/>
  <c r="C14" i="13" s="1"/>
  <c r="C16" i="9"/>
  <c r="B15" i="9"/>
  <c r="B14" i="9"/>
  <c r="C14" i="9" s="1"/>
  <c r="C16" i="8"/>
  <c r="B15" i="8"/>
  <c r="B14" i="8"/>
  <c r="C14" i="8" s="1"/>
  <c r="C16" i="6" l="1"/>
  <c r="B15" i="6"/>
  <c r="B14" i="6"/>
  <c r="C14" i="6" s="1"/>
  <c r="C16" i="4"/>
  <c r="B15" i="4"/>
  <c r="B14" i="4"/>
  <c r="C14" i="4" s="1"/>
</calcChain>
</file>

<file path=xl/sharedStrings.xml><?xml version="1.0" encoding="utf-8"?>
<sst xmlns="http://schemas.openxmlformats.org/spreadsheetml/2006/main" count="479" uniqueCount="119">
  <si>
    <t>Código</t>
  </si>
  <si>
    <t>Documento Relacionado</t>
  </si>
  <si>
    <t>Fecha Versión</t>
  </si>
  <si>
    <t>Versión</t>
  </si>
  <si>
    <t>DEC-FOR013</t>
  </si>
  <si>
    <t>I -Información Institucional</t>
  </si>
  <si>
    <t>I.I - Completar los datos requeridos sobre la institución</t>
  </si>
  <si>
    <t>Capítulo</t>
  </si>
  <si>
    <t>5182-Instituto Nacional de Tránsito y Transporte Terrestre</t>
  </si>
  <si>
    <t>Subcapítulo</t>
  </si>
  <si>
    <t>Instituto Nacional de Tránsito y Transporte Terrestre</t>
  </si>
  <si>
    <t>Unidad Ejecutora</t>
  </si>
  <si>
    <t>Misión</t>
  </si>
  <si>
    <t>Gestionar la rectoría nacional de la movilidad, el transporte terrestre, el tránsito y la seguridad vial, con un enfoque integral para la transformación de los diferentes sectores, requeridos para el desarrollo socioeconómico de la República Dominicana</t>
  </si>
  <si>
    <t>Visión</t>
  </si>
  <si>
    <t>Ser un referente internacional en la gestión de un modelo de movilidad terrestre sostenible, eficiente, accesible y seguro contribuyendo a mejorar la calidad de vida de los ciudadanos.</t>
  </si>
  <si>
    <t>II. Contribución a la Estrategia Nacional de Desarrollo</t>
  </si>
  <si>
    <t>Eje estratégico:</t>
  </si>
  <si>
    <t>Objetivo general:</t>
  </si>
  <si>
    <t>Objetivo(s) específico(s):</t>
  </si>
  <si>
    <t>3.3.6</t>
  </si>
  <si>
    <t>III. Información del Programa</t>
  </si>
  <si>
    <t>Nombre:</t>
  </si>
  <si>
    <t>12-Seguridad Vial Integral y Movilidad Sostenible</t>
  </si>
  <si>
    <t>Descripción:</t>
  </si>
  <si>
    <t>Mediante el Programa Seguridad Vial Integral y Movilidad Sostenible se gestionan las actividades relacionadas con la seguridad vial que el INTRANT realiza por mandato de la LEY 63-17  dentro de las cuales se encuentran las siguiente: Capacitación a ciudadanos relacionadas con las normar y reglamentos en miras a modificar la conducta de los ciudadanos ante estas,  emisión de permisos de conducir y la realización inspección técnica vehicular; También el diseño, monitoreo y evaluación de  Planes, Programas y Proyectos relacionados con la movilidad y la sostenibilidad.</t>
  </si>
  <si>
    <r>
      <t>Beneficiarios:</t>
    </r>
    <r>
      <rPr>
        <sz val="12"/>
        <color rgb="FF000000"/>
        <rFont val="Century Gothic"/>
        <family val="2"/>
      </rPr>
      <t xml:space="preserve"> </t>
    </r>
  </si>
  <si>
    <t>Ciudadanos, Operadores del Sector Transporte, Sector Público y Sector Privado.</t>
  </si>
  <si>
    <t>Resultado Asociado:</t>
  </si>
  <si>
    <t>Reducción de las muertes y morbilidad asociadas a los siniestros viales</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</si>
  <si>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</si>
  <si>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</si>
  <si>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</si>
  <si>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</si>
  <si>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</si>
  <si>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</si>
  <si>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</si>
  <si>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t>
  </si>
  <si>
    <t xml:space="preserve">Programación Semestral </t>
  </si>
  <si>
    <t>Ejecución Semestral</t>
  </si>
  <si>
    <t>Avance</t>
  </si>
  <si>
    <t>Producto</t>
  </si>
  <si>
    <t>Indicador</t>
  </si>
  <si>
    <t>Física (A)</t>
  </si>
  <si>
    <t>Financiera (B)</t>
  </si>
  <si>
    <t>Física (C)</t>
  </si>
  <si>
    <t>Financiera (D)</t>
  </si>
  <si>
    <t>Física (E)</t>
  </si>
  <si>
    <t>Financiera  (F)</t>
  </si>
  <si>
    <t>Física (%)
 G=E/C</t>
  </si>
  <si>
    <t>Financiero (%) 
H=F/D</t>
  </si>
  <si>
    <t>5879-Ciudadanos reciben licencia de conducir</t>
  </si>
  <si>
    <t>Cantidad de servicios de licencias emitidas</t>
  </si>
  <si>
    <t>V. Análisis de los Logros y Desviaciones</t>
  </si>
  <si>
    <t>V.I - Información de Logros y Desviaciones por Producto</t>
  </si>
  <si>
    <t xml:space="preserve">Producto: </t>
  </si>
  <si>
    <t>Ciudadanos reciben licencia de conducir</t>
  </si>
  <si>
    <t xml:space="preserve">Descripción del producto: </t>
  </si>
  <si>
    <t>Es la entrega del documento que autoriza a ciudadanos dominicanos y a  extranjeros  a conducir en la República Dominicana</t>
  </si>
  <si>
    <t>Logros alcanzados:</t>
  </si>
  <si>
    <t>Causas y justificación del desvío:</t>
  </si>
  <si>
    <r>
      <t xml:space="preserve">VI. </t>
    </r>
    <r>
      <rPr>
        <b/>
        <sz val="12"/>
        <color theme="0"/>
        <rFont val="Century Gothic"/>
        <family val="2"/>
      </rPr>
      <t>Oportunidades de Mejora</t>
    </r>
  </si>
  <si>
    <t xml:space="preserve">VI. I - De acuerdo a los eventos presentados durante la ejecución del producto, ¿qué aspecto puede mejorarse? </t>
  </si>
  <si>
    <t>Ser un referente internacional en la gestión de un modelo de movilidad terrestre sostenible, eficiente, accesible y seguro contribuyendo a mejorar la calidad de vida de los ciudadanos</t>
  </si>
  <si>
    <t>11-Transporte y Tránsito Terrestre</t>
  </si>
  <si>
    <t>Dentro de las actividades que se ejecutan en este programa se pueden destacar las siguientes: regularización el tránsito y el transporte terrestre; la gestión de las licencias de operaciones de transporte de carga y la gestión de las licencias de operaciones  de transportes de pasajeros</t>
  </si>
  <si>
    <t>Ciudadanos, Empresas y Operadores de Transporte</t>
  </si>
  <si>
    <t>Programación Semestral</t>
  </si>
  <si>
    <t>6916-Prestadores de servicio reciben licencia de operación de transporte de  pasajeros</t>
  </si>
  <si>
    <t>Licencias de operaciones otorgadas</t>
  </si>
  <si>
    <t xml:space="preserve">Empresas transportistas reciben licencias de operaciones de transporte de pasajeros </t>
  </si>
  <si>
    <t>Son las autorizaciones otorgadas a los prestadores de servicios de transporte de pasajeros para sus operaciones</t>
  </si>
  <si>
    <t>Gestionar la rectoría nacional de la movilidad, el transporte terrestre, el tránsito y la seguridad vial, con un enfoque integral para la transformación de los diferentes sectores, requeridos para el desarrollo socioeconómico de la República Dominicana.</t>
  </si>
  <si>
    <t xml:space="preserve">Ejecución Semestral </t>
  </si>
  <si>
    <t>6918-Prestadores de servicio reciben permisos de operación de transporte de carga</t>
  </si>
  <si>
    <t>Empresas Transportistas reciben Licencias de operaciones de transporte de carga.</t>
  </si>
  <si>
    <t>Son las autorizaciones otorgadas a los prestadores de servicios de transporte de carga para sus operaciones.</t>
  </si>
  <si>
    <t>6919-Conductores reciben inspección técnica vehicular</t>
  </si>
  <si>
    <t>Cantidad de inspecciones técnica realizadas</t>
  </si>
  <si>
    <t>Conductores reciben inspección técnica vehicular</t>
  </si>
  <si>
    <t>Vehículos de motor reciben inspección técnica vehicular: tiene por objeto comprobar si los mismos cumplen las condiciones técnicas exigidas por la Ley 63-17 y la Normativa Técnica para su circulación por las vías pública</t>
  </si>
  <si>
    <t>Mediante el Programa Seguridad Vial Integral y Movilidad Sostenible se gestionan las actividades relacionadas con la seguridad vial que el INTRANT realiza por mandato de la LEY 63-17  dentro de las cuales se encuentran las siguiente: Capacitación a ciudadanos relacionadas con las normar y reglamentos en miras a modificar la conducta de los ciudadanos ante estas,  emisión de permisos de conducir y la realización inspección técnica vehicular. También el diseño, monitoreo y evaluación de  Planes, Programas y Proyectos relacionados con la movilidad y la sostenibilidad.</t>
  </si>
  <si>
    <t>7927-Población  recibe cursos y talleres de educación y formación vial</t>
  </si>
  <si>
    <t>Sumatoria de personas capacitados en programa de conciencia vial</t>
  </si>
  <si>
    <t>Población recibe cursos y talleres de educación y formación vial</t>
  </si>
  <si>
    <t>Procesos formativos en materia de educación vial</t>
  </si>
  <si>
    <t xml:space="preserve">Licdo. Waldys Robles </t>
  </si>
  <si>
    <t>Director de Planificación  y Desarrollo.</t>
  </si>
  <si>
    <t>Informe de Evaluación Semestral de las Metas Físicas-Financieras Julio-Diciembre 2024</t>
  </si>
  <si>
    <t>Fueron realizadas durante este semestre 7,416 inspecciones a nivel nacional que resultaron de los operativos programados para las festividades de Navidad, así como de inspecciones puntuales que fueron solicitadas para el otorgamiento de las licencias de operación de transporte de pasajeros.</t>
  </si>
  <si>
    <t>Competitividad e innovavión en un ambiente favorable a la cooperación y la responsabilidad social</t>
  </si>
  <si>
    <t xml:space="preserve">En relación a la ejecución financiera, no fueron realizados operativos fuera de las oficinas, lo que se reflejó en no haber ejecutado montos financieros presupuestados en este semestre y no se registraron gastos asociados a la emisión de permisos. </t>
  </si>
  <si>
    <t>Dentro de las actividades que se ejecutan en este programa podemos destacar las siguientes: regularización el tránsito y el transporte terrestre; la gestión de las licencias de operaciones de transporte de carga y la gestión de las licencias de operaciones  de transportes de pasajeros.</t>
  </si>
  <si>
    <t>Fueron otorgados a prestadores del servicio durante este semestre a través de la plataforma digital unos 54,966 permisos de operación de transporte de carga a nivel nacional, logrando alcanzar un 91.61% de la meta establecida para este semestre.</t>
  </si>
  <si>
    <t xml:space="preserve">En cuanto al desvío financiero, se ejecutaron montos relacionados a los operativos de campo (viáticos y demás) que fueron registrados en actividades centrales por lo cual no fueron generados costos operacionales. Algunos viáticos asociados a este producto y solicitados por las áreas no han sido procesados.							</t>
  </si>
  <si>
    <t>Se estará trabajando con el área administrativa y financiera a los fines de establecer una coordinación interna para que los gastos emanados de las operativas para la consecución de los productos sean registrados correctamente en la ejecucion del gasto.</t>
  </si>
  <si>
    <t>Presupuesto Anual</t>
  </si>
  <si>
    <t>Programación Trimestral</t>
  </si>
  <si>
    <t>Ejecución Trimestral</t>
  </si>
  <si>
    <t>7990-Usuarios del sistema nacional de transporte reciben autorizaciones, certificaciones y permisos</t>
  </si>
  <si>
    <t>Autorizaciones, certificaciones y permisos otorgados</t>
  </si>
  <si>
    <t>Usuarios del sistema nacional de transporte reciben autorizaciones, certificaciones y permisos</t>
  </si>
  <si>
    <t>Son documentos legales emitidos por el INTRANT que otorgan el derecho a realizar actividades relacionadas con el transporte de personas o mercancías en carreteras y vías terrestres, los cuales varian según la jurisdicción y el tipo de transporte. Incluye permisos de transporte de mercancías, certificaciones de conductores profesionales, permisos especiales para eventos o situaciones particulares, actividades en las vías públicas, colocar publicidad exterior, filmaciones y fotografías en las vías públicas, realizar estudios de impacto de tráfico a empresas e ingenieros individuales, entre otros.</t>
  </si>
  <si>
    <t>Durante el primer trimestre del año 2025, fueron emitidas a nivel nacional unas  25,936 documentaciones relacionadas con autorizaciones certificaciones y permisos, lo que representó un 51.42% de cumplimiento físico respecto a la meta programada. De este total correspondieron a autorizaciones 1,268, unos 974 a certificaciones y 23,807 a permisos  de transporte de carga y publicidad exterior.</t>
  </si>
  <si>
    <t>6927-Usuarios del sistema de transporte público de pasajeros cuentan con corredores integrados al servicio de la ciudadanía</t>
  </si>
  <si>
    <t>Corredores integrados al sistema de transporte público por año</t>
  </si>
  <si>
    <t>Son rutas o redes de transporte público que están diseñadas para proporcionar una mayor eficiencia, accesibilidad y comodidad a los usuarios al integrar diferentes modos de transporte en una misma ruta o red. Estos corredores suelen combinar autobuses, trenes, teleféricos u otros medios de transporte en una infraestructura coordinada y conectada</t>
  </si>
  <si>
    <t>Se deben realizar los ajustes correspondientes, a los fines de que los gastos asociados a este tipo de operativos puedan imputarse directamente al producto, garantizando así una mayor precisión en el seguimiento financiero.</t>
  </si>
  <si>
    <t>Durante el primer semestre del 2025 fueron capacitadas a nivel nacional 72,216 personas, cifra representó un 90.53% de la meta programada.</t>
  </si>
  <si>
    <t>Informe de Evaluación Semestral de las Metas Físicas-Financieras Enero - Junio 2025</t>
  </si>
  <si>
    <t>Durante el primer semestre de 2025, se emitieron 39 licencias de operación a prestadores del servicio de transporte terrestre. Este resultado representa un avance importante en el fortalecimiento de los mecanismos de regulación del sector, en línea con los objetivos institucionales orientados a la formalización y mejora de la calidad del servicio.</t>
  </si>
  <si>
    <t>Durante el primer semestre, el desvío físico se explicó, en una primera etapa, por el tiempo requerido en la depuración y validación de expedientes rezagados del 2024, mientras que en el segundo trimestre se registró un sobrecumplimiento físico del 10 % asociado a la mejora operativa derivada de la implementación de una nueva plataforma de gestión de servicios. Esta herramienta digital permitió agilizar los procesos internos, optimizar la trazabilidad y automatizar tareas, fortaleciendo así la eficiencia institucional.
En cuanto al desvío financiero, este respondió en parte al aumento de costos relacionados con operativos de inspección a empresas solicitantes y, posteriormente, a una subrepresentación del gasto real, ya que algunos costos (como los viáticos) fueron ejecutados desde “Actividades Centrales” y no cargados directamente a este producto.</t>
  </si>
  <si>
    <t>El comportamiento físico de este producto presentó variaciones significativas a lo largo del semestre. En el primer trimestre, el desvío negativo (48.58%) se originó por una sobreestimación en la programación, sin considerar la estacionalidad provocada por la Semana Santa. En contraste, durante el segundo trimestre se registró un sobrecumplimiento del 165.10 %, explicado por una demanda acumulada producto del arrastre del Operativo Especial de Semana Santa, que generó un pico de actividades durante abril.
En el plano financiero, el desvío respondió al aumento en la cobertura territorial de los operativos, tanto en el primer como en el segundo trimestre, lo que implicó mayores costos logísticos. Estos incluyeron viáticos, transporte y recursos adicionales para atender solicitudes en zonas de baja cobertura institucional y responder a nuevas exigencias de regulación del espacio público.</t>
  </si>
  <si>
    <t>Durante el primer semestre de 2025, el producto presentó desvíos financieros relevantes debido a factores administrativos vinculados a la ejecución de compromisos del ejercicio fiscal anterior. En el primer trimestre, el presupuesto vigente se incrementó en RD$125,000,000.00 correspondientes a recursos no ejecutados en el 4to trimestre de 2024. Dichos fondos fueron ejecutados parcialmente al inicio del año.
En el segundo trimestre, el desvío físico se generó por la integración no programada de un nuevo corredor al Sistema Integrado de Transporte (SIT) de Santiago, a solicitud institucional. Esta acción implicó el diseño del plan de operación, identificación de paradas y planificación del servicio. El desvío financiero (100%) en este periodo respondió al pago extemporáneo de RD$125 millones, derivado del libramiento tardío del MOPC, lo que obligó a trasladar su ejecución presupuestaria al segundo trimestre.</t>
  </si>
  <si>
    <t>Durante este semestre fue integrado un (1) corredor al  Sistema Integrado de Transporte (SIT) en la povincia Santiago de los Caballeros.</t>
  </si>
  <si>
    <t>Coordinar reuniones con diferentes organizaciones como INFOTEP, sindicatos y asociaciones, para la coordinación de lso grupos a capacitar. Además, se requiere la realización de una modificación presupuestaria para alinear los objetos del gasto y permitir la ejecución efectiva del presupuesto de este producto en el próximo trimestre.</t>
  </si>
  <si>
    <t>Durante este semestre fueron emitidas a nivel nacional un total de 266,353 licencias de conducir, logrando un porcentaje de avance del 103.47%, superando la meta planificada en la ejecución física programada del semestre en un 3.47%.</t>
  </si>
  <si>
    <t>En el primer semestre, el producto presentó desvíos físicos moderados: un desvío del 1.17 % por debajo de lo programado en el primer trimestre por menor demanda de servicios y fallas en la plataforma tecnológica de pago en línea, y un desvío por encima del 10.02 % en el segundo trimestre debido al proceso de transición e implementación de una nueva plataforma informática para la gestión del servicio. Este proceso incluyó ajustes técnicos, migración de datos y capacitación del personal, lo que afectó temporalmente la capacidad operativa.
En el componente financiero, la ejecución fue baja en ambos trimestres. En el primero, el desvío de 5.91 % estuvo relacionado con desfases entre la prestación del servicio y los tiempos de facturación y pago por parte del proveedor. En el segundo trimestre, el desvío fue más significativo (93.91 %) debido a que el procedimiento de compras INTRANT-CCC-LPN-2025-0001, valorado en RD$1,400,000,000.00, aún se encontraba en fase de licitación. La naturaleza del proceso (licitación pública nacional) conlleva plazos extendidos que retrasaron la ejecución efectiva del presupuesto asignado.</t>
  </si>
  <si>
    <t>Durante el primer semestre, el producto presentó desvíos físicos por debajo de lo programado en ambos trimestres (5.26 % y 13.21 %, respectivamente), como resultado de limitaciones logísticas en la planificación y ejecución de las acciones formativas. Estas dificultades incluyeron problemas en la organización de grupos, falta de aulas y facilitadores disponibles, así como desafíos en la articulación con instituciones colaboradoras a nivel nacional.
En términos financieros, el primer trimestre mostró un incremento en la ejecución debido a gastos operativos no previstos asociados al programa “Juventud en Tránsito”. En cambio, en el segundo trimestre, la ejecución fue 67.31 % inferior a lo programado, como consecuencia de inconsistencias entre los códigos presupuestarios del PACC y los clasificados asignados a procesos de compras, lo cual impidió registrar y ejecutar los pagos correspondientes a adquisiciones de materiales formativos.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</si>
</sst>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dd/mm/yyyy;@"/>
    <numFmt numFmtId="165" formatCode="[$-10409]#,##0;\-#,##0"/>
    <numFmt numFmtId="166" formatCode="[$-10409]#,##0.00;\-#,##0.00"/>
    <numFmt numFmtId="167" formatCode="[$-10409]0.00%"/>
    <numFmt numFmtId="168" formatCode="#,##0.00_ ;\-#,##0.00\ "/>
    <numFmt numFmtId="169" formatCode="#,##0_ ;\-#,##0\ "/>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2"/>
      <color rgb="FF000000"/>
      <name val="Calibri"/>
      <family val="2"/>
      <scheme val="minor"/>
    </font>
    <font>
      <b/>
      <sz val="12"/>
      <color theme="0"/>
      <name val="Calibri"/>
      <family val="2"/>
      <scheme val="minor"/>
    </font>
    <font>
      <b/>
      <sz val="12"/>
      <color theme="1"/>
      <name val="Calibri"/>
      <family val="2"/>
      <scheme val="minor"/>
    </font>
    <font>
      <sz val="11"/>
      <name val="Calibri"/>
      <family val="2"/>
    </font>
    <font>
      <sz val="12"/>
      <color rgb="FF000000"/>
      <name val="Century Gothic"/>
      <family val="2"/>
    </font>
    <font>
      <sz val="11"/>
      <color rgb="FFFF0000"/>
      <name val="Calibri"/>
      <family val="2"/>
      <scheme val="minor"/>
    </font>
    <font>
      <sz val="11"/>
      <color rgb="FFFF0000"/>
      <name val="Calibri"/>
      <family val="2"/>
    </font>
    <font>
      <sz val="12"/>
      <color theme="1"/>
      <name val="Calibri"/>
      <family val="2"/>
      <scheme val="minor"/>
    </font>
    <font>
      <sz val="12"/>
      <color rgb="FF000000"/>
      <name val="Calibri"/>
      <family val="2"/>
      <scheme val="minor"/>
    </font>
    <font>
      <sz val="12"/>
      <name val="Calibri"/>
      <family val="2"/>
    </font>
    <font>
      <b/>
      <sz val="12"/>
      <name val="Calibri"/>
      <family val="2"/>
    </font>
    <font>
      <sz val="12"/>
      <color theme="1"/>
      <name val="Calibri"/>
      <family val="2"/>
    </font>
    <font>
      <sz val="12"/>
      <color rgb="FFFF0000"/>
      <name val="Calibri"/>
      <family val="2"/>
    </font>
    <font>
      <sz val="12"/>
      <color rgb="FFFF0000"/>
      <name val="Calibri"/>
      <family val="2"/>
      <scheme val="minor"/>
    </font>
    <font>
      <b/>
      <sz val="12"/>
      <color rgb="FF000000"/>
      <name val="Calibri"/>
      <family val="2"/>
    </font>
    <font>
      <b/>
      <sz val="12"/>
      <color theme="0"/>
      <name val="Century Gothic"/>
      <family val="2"/>
    </font>
    <font>
      <b/>
      <sz val="14"/>
      <color rgb="FF000000"/>
      <name val="Calibri"/>
      <family val="2"/>
      <scheme val="minor"/>
    </font>
    <font>
      <sz val="12"/>
      <name val="Calibri"/>
      <family val="2"/>
      <scheme val="minor"/>
    </font>
    <font>
      <i/>
      <sz val="12"/>
      <color theme="1"/>
      <name val="Calibri"/>
      <family val="2"/>
      <scheme val="minor"/>
    </font>
    <font>
      <b/>
      <sz val="12"/>
      <name val="Calibri"/>
      <family val="2"/>
      <scheme val="minor"/>
    </font>
    <font>
      <sz val="10"/>
      <color rgb="FF000000"/>
      <name val="Times New Roman"/>
      <family val="1"/>
    </font>
    <font>
      <b/>
      <sz val="11"/>
      <name val="Calibri"/>
      <family val="2"/>
    </font>
  </fonts>
  <fills count="13">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rgb="FFECECEC"/>
      </patternFill>
    </fill>
    <fill>
      <patternFill patternType="solid">
        <fgColor rgb="FFDCE6F0"/>
      </patternFill>
    </fill>
    <fill>
      <patternFill patternType="solid">
        <fgColor rgb="FFD9D9D9"/>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A6A6A6"/>
      </left>
      <right/>
      <top style="thin">
        <color rgb="FFA6A6A6"/>
      </top>
      <bottom style="thin">
        <color rgb="FFA6A6A6"/>
      </bottom>
      <diagonal/>
    </border>
    <border>
      <left/>
      <right style="thin">
        <color rgb="FFA6A6A6"/>
      </right>
      <top style="thin">
        <color rgb="FFA6A6A6"/>
      </top>
      <bottom style="thin">
        <color rgb="FFA6A6A6"/>
      </bottom>
      <diagonal/>
    </border>
    <border>
      <left/>
      <right/>
      <top style="thin">
        <color rgb="FFA6A6A6"/>
      </top>
      <bottom style="thin">
        <color rgb="FFA6A6A6"/>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3" fillId="0" borderId="0"/>
  </cellStyleXfs>
  <cellXfs count="133">
    <xf numFmtId="0" fontId="0" fillId="0" borderId="0" xfId="0"/>
    <xf numFmtId="0" fontId="10" fillId="0" borderId="0" xfId="0" applyFont="1" applyProtection="1">
      <protection locked="0"/>
    </xf>
    <xf numFmtId="0" fontId="10" fillId="0" borderId="0" xfId="0" applyFont="1"/>
    <xf numFmtId="0" fontId="12" fillId="0" borderId="0" xfId="0" applyFont="1" applyProtection="1">
      <protection locked="0"/>
    </xf>
    <xf numFmtId="0" fontId="15" fillId="0" borderId="0" xfId="0" applyFont="1" applyProtection="1">
      <protection locked="0"/>
    </xf>
    <xf numFmtId="0" fontId="16" fillId="0" borderId="0" xfId="0" applyFont="1"/>
    <xf numFmtId="164" fontId="11" fillId="0" borderId="1" xfId="0" applyNumberFormat="1" applyFont="1" applyBorder="1" applyAlignment="1">
      <alignment horizontal="center" vertical="center" wrapText="1"/>
    </xf>
    <xf numFmtId="0" fontId="3" fillId="0" borderId="1" xfId="0" applyFont="1" applyBorder="1" applyAlignment="1">
      <alignment vertical="center"/>
    </xf>
    <xf numFmtId="0" fontId="5" fillId="0" borderId="1" xfId="0" applyFont="1" applyBorder="1"/>
    <xf numFmtId="0" fontId="3" fillId="0" borderId="1" xfId="0" applyFont="1" applyBorder="1" applyAlignment="1">
      <alignment vertical="center" wrapText="1"/>
    </xf>
    <xf numFmtId="0" fontId="3" fillId="0" borderId="1" xfId="0" applyFont="1" applyBorder="1" applyAlignment="1" applyProtection="1">
      <alignment vertical="center" wrapText="1"/>
      <protection locked="0"/>
    </xf>
    <xf numFmtId="0" fontId="10" fillId="6" borderId="1" xfId="0" applyFont="1" applyFill="1" applyBorder="1"/>
    <xf numFmtId="0" fontId="12" fillId="0" borderId="1" xfId="0" applyFont="1" applyBorder="1" applyAlignment="1" applyProtection="1">
      <alignment horizontal="center" vertical="top" wrapText="1"/>
      <protection locked="0"/>
    </xf>
    <xf numFmtId="10" fontId="12" fillId="7" borderId="1" xfId="2" applyNumberFormat="1" applyFont="1" applyFill="1" applyBorder="1" applyAlignment="1" applyProtection="1">
      <alignment horizontal="center" vertical="center" wrapText="1" readingOrder="1"/>
      <protection locked="0"/>
    </xf>
    <xf numFmtId="167" fontId="12" fillId="7" borderId="1" xfId="0" applyNumberFormat="1" applyFont="1" applyFill="1" applyBorder="1" applyAlignment="1" applyProtection="1">
      <alignment horizontal="center" vertical="center" wrapText="1" readingOrder="1"/>
      <protection locked="0"/>
    </xf>
    <xf numFmtId="10" fontId="12" fillId="0" borderId="0" xfId="0" applyNumberFormat="1" applyFont="1" applyProtection="1">
      <protection locked="0"/>
    </xf>
    <xf numFmtId="0" fontId="10" fillId="0" borderId="1" xfId="0" applyFont="1" applyBorder="1" applyAlignment="1">
      <alignment horizontal="center" vertical="center" wrapText="1"/>
    </xf>
    <xf numFmtId="0" fontId="10" fillId="0" borderId="1" xfId="0" applyFont="1" applyBorder="1" applyAlignment="1" applyProtection="1">
      <alignment horizontal="center" vertical="center" wrapText="1"/>
      <protection locked="0"/>
    </xf>
    <xf numFmtId="0" fontId="12" fillId="0" borderId="0" xfId="0" applyFont="1" applyAlignment="1" applyProtection="1">
      <alignment horizontal="center"/>
      <protection locked="0"/>
    </xf>
    <xf numFmtId="0" fontId="10" fillId="0" borderId="0" xfId="0" applyFont="1" applyAlignment="1">
      <alignment horizontal="center"/>
    </xf>
    <xf numFmtId="0" fontId="20" fillId="0" borderId="0" xfId="0" applyFont="1" applyAlignment="1">
      <alignment horizontal="center"/>
    </xf>
    <xf numFmtId="10" fontId="10" fillId="0" borderId="0" xfId="0" applyNumberFormat="1" applyFont="1" applyAlignment="1">
      <alignment horizontal="center"/>
    </xf>
    <xf numFmtId="10" fontId="15" fillId="0" borderId="0" xfId="0" applyNumberFormat="1" applyFont="1" applyProtection="1">
      <protection locked="0"/>
    </xf>
    <xf numFmtId="0" fontId="12" fillId="0" borderId="0" xfId="0" applyFont="1" applyAlignment="1" applyProtection="1">
      <alignment vertical="top"/>
      <protection locked="0"/>
    </xf>
    <xf numFmtId="0" fontId="10" fillId="0" borderId="0" xfId="0" applyFont="1" applyAlignment="1">
      <alignment vertical="top"/>
    </xf>
    <xf numFmtId="0" fontId="3" fillId="0" borderId="1" xfId="0" applyFont="1" applyBorder="1" applyAlignment="1" applyProtection="1">
      <alignment vertical="top" wrapText="1"/>
      <protection locked="0"/>
    </xf>
    <xf numFmtId="0" fontId="22" fillId="0" borderId="1" xfId="0" applyFont="1" applyBorder="1" applyAlignment="1" applyProtection="1">
      <alignment vertical="center" wrapText="1"/>
      <protection locked="0"/>
    </xf>
    <xf numFmtId="0" fontId="10" fillId="9" borderId="1" xfId="0" applyFont="1" applyFill="1" applyBorder="1" applyAlignment="1">
      <alignment horizontal="center" vertical="center" wrapText="1"/>
    </xf>
    <xf numFmtId="0" fontId="10" fillId="9" borderId="1" xfId="0" applyFont="1" applyFill="1" applyBorder="1" applyAlignment="1">
      <alignment horizontal="center" vertical="center"/>
    </xf>
    <xf numFmtId="0" fontId="10" fillId="9" borderId="1" xfId="0" applyFont="1" applyFill="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0" borderId="0" xfId="0" applyFont="1" applyAlignment="1" applyProtection="1">
      <alignment horizontal="center" vertical="center"/>
      <protection locked="0"/>
    </xf>
    <xf numFmtId="0" fontId="10" fillId="0" borderId="0" xfId="0" applyFont="1" applyAlignment="1">
      <alignment horizontal="center" vertical="center"/>
    </xf>
    <xf numFmtId="0" fontId="11" fillId="0" borderId="0" xfId="3" applyFont="1" applyAlignment="1">
      <alignment horizontal="center" vertical="center"/>
    </xf>
    <xf numFmtId="0" fontId="20" fillId="0" borderId="1" xfId="3" applyFont="1" applyBorder="1" applyAlignment="1">
      <alignment horizontal="center" vertical="center" wrapText="1"/>
    </xf>
    <xf numFmtId="10" fontId="11" fillId="10" borderId="1" xfId="3" applyNumberFormat="1" applyFont="1" applyFill="1" applyBorder="1" applyAlignment="1">
      <alignment horizontal="center" vertical="center" shrinkToFit="1"/>
    </xf>
    <xf numFmtId="168" fontId="14" fillId="0" borderId="1" xfId="0" applyNumberFormat="1" applyFont="1" applyBorder="1" applyAlignment="1" applyProtection="1">
      <alignment horizontal="center" vertical="center" wrapText="1" readingOrder="1"/>
      <protection locked="0"/>
    </xf>
    <xf numFmtId="166" fontId="14" fillId="0" borderId="1" xfId="0" applyNumberFormat="1" applyFont="1" applyBorder="1" applyAlignment="1" applyProtection="1">
      <alignment horizontal="center" vertical="center" wrapText="1" readingOrder="1"/>
      <protection locked="0"/>
    </xf>
    <xf numFmtId="165" fontId="14" fillId="0" borderId="1" xfId="0" applyNumberFormat="1" applyFont="1" applyBorder="1" applyAlignment="1" applyProtection="1">
      <alignment horizontal="center" vertical="center" wrapText="1"/>
      <protection locked="0"/>
    </xf>
    <xf numFmtId="10" fontId="14" fillId="7" borderId="1" xfId="2" applyNumberFormat="1" applyFont="1" applyFill="1" applyBorder="1" applyAlignment="1" applyProtection="1">
      <alignment horizontal="center" vertical="center" wrapText="1" readingOrder="1"/>
      <protection locked="0"/>
    </xf>
    <xf numFmtId="165" fontId="14" fillId="0" borderId="1" xfId="0" applyNumberFormat="1" applyFont="1" applyBorder="1" applyAlignment="1" applyProtection="1">
      <alignment horizontal="center" vertical="center" wrapText="1" readingOrder="1"/>
      <protection locked="0"/>
    </xf>
    <xf numFmtId="3" fontId="10" fillId="0" borderId="1" xfId="3" applyNumberFormat="1" applyFont="1" applyBorder="1" applyAlignment="1">
      <alignment horizontal="center" vertical="center" shrinkToFit="1"/>
    </xf>
    <xf numFmtId="4" fontId="10" fillId="0" borderId="1" xfId="3" applyNumberFormat="1" applyFont="1" applyBorder="1" applyAlignment="1">
      <alignment horizontal="center" vertical="center" shrinkToFit="1"/>
    </xf>
    <xf numFmtId="10" fontId="10" fillId="10" borderId="1" xfId="3" applyNumberFormat="1" applyFont="1" applyFill="1" applyBorder="1" applyAlignment="1">
      <alignment horizontal="center" vertical="center" shrinkToFit="1"/>
    </xf>
    <xf numFmtId="0" fontId="14" fillId="0" borderId="1" xfId="0" applyFont="1" applyBorder="1" applyAlignment="1" applyProtection="1">
      <alignment horizontal="center" vertical="center" wrapText="1"/>
      <protection locked="0"/>
    </xf>
    <xf numFmtId="0" fontId="6" fillId="0" borderId="0" xfId="0" applyFont="1" applyAlignment="1" applyProtection="1">
      <alignment vertical="center"/>
      <protection locked="0"/>
    </xf>
    <xf numFmtId="10" fontId="0" fillId="0" borderId="0" xfId="0" applyNumberFormat="1" applyAlignment="1">
      <alignment vertical="center"/>
    </xf>
    <xf numFmtId="0" fontId="0" fillId="0" borderId="0" xfId="0" applyAlignment="1">
      <alignment vertical="center"/>
    </xf>
    <xf numFmtId="0" fontId="0" fillId="0" borderId="0" xfId="0" applyAlignment="1" applyProtection="1">
      <alignment vertical="center"/>
      <protection locked="0"/>
    </xf>
    <xf numFmtId="0" fontId="5" fillId="0" borderId="1" xfId="0" applyFont="1" applyBorder="1" applyAlignment="1">
      <alignment vertical="center"/>
    </xf>
    <xf numFmtId="10" fontId="9" fillId="0" borderId="0" xfId="0" applyNumberFormat="1" applyFont="1" applyAlignment="1" applyProtection="1">
      <alignment vertical="center"/>
      <protection locked="0"/>
    </xf>
    <xf numFmtId="0" fontId="8" fillId="0" borderId="0" xfId="0" applyFont="1" applyAlignment="1">
      <alignment vertical="center"/>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7" fillId="8" borderId="1" xfId="0" applyFont="1" applyFill="1" applyBorder="1" applyAlignment="1">
      <alignment horizontal="center" vertical="center" wrapText="1" readingOrder="1"/>
    </xf>
    <xf numFmtId="0" fontId="10" fillId="0" borderId="1" xfId="0" applyFont="1" applyBorder="1" applyAlignment="1">
      <alignment horizontal="center" vertical="center"/>
    </xf>
    <xf numFmtId="166" fontId="14" fillId="0" borderId="1" xfId="0" applyNumberFormat="1" applyFont="1" applyBorder="1" applyAlignment="1" applyProtection="1">
      <alignment horizontal="center" vertical="center" wrapText="1"/>
      <protection locked="0"/>
    </xf>
    <xf numFmtId="0" fontId="12" fillId="9" borderId="0" xfId="0" applyFont="1" applyFill="1" applyProtection="1">
      <protection locked="0"/>
    </xf>
    <xf numFmtId="0" fontId="21" fillId="9" borderId="0" xfId="0" applyFont="1" applyFill="1" applyAlignment="1" applyProtection="1">
      <alignment horizontal="left" vertical="center" wrapText="1"/>
      <protection locked="0"/>
    </xf>
    <xf numFmtId="0" fontId="6" fillId="9" borderId="0" xfId="0" applyFont="1" applyFill="1" applyAlignment="1" applyProtection="1">
      <alignment vertical="center"/>
      <protection locked="0"/>
    </xf>
    <xf numFmtId="0" fontId="17" fillId="8" borderId="1" xfId="0" applyFont="1" applyFill="1" applyBorder="1" applyAlignment="1">
      <alignment horizontal="center" vertical="center" wrapText="1" readingOrder="1"/>
    </xf>
    <xf numFmtId="0" fontId="10" fillId="0" borderId="1" xfId="0" applyFont="1" applyBorder="1" applyAlignment="1">
      <alignment horizontal="center" vertical="center"/>
    </xf>
    <xf numFmtId="0" fontId="22" fillId="11" borderId="4" xfId="0" applyFont="1" applyFill="1" applyBorder="1" applyAlignment="1">
      <alignment horizontal="center" vertical="center" wrapText="1"/>
    </xf>
    <xf numFmtId="0" fontId="11" fillId="0" borderId="9" xfId="0" applyFont="1" applyBorder="1" applyAlignment="1">
      <alignment horizontal="left" vertical="center" wrapText="1"/>
    </xf>
    <xf numFmtId="169" fontId="14" fillId="0" borderId="1" xfId="0" applyNumberFormat="1" applyFont="1" applyBorder="1" applyAlignment="1" applyProtection="1">
      <alignment horizontal="center" vertical="center" wrapText="1" readingOrder="1"/>
      <protection locked="0"/>
    </xf>
    <xf numFmtId="10" fontId="14" fillId="0" borderId="1" xfId="2" applyNumberFormat="1" applyFont="1" applyFill="1" applyBorder="1" applyAlignment="1" applyProtection="1">
      <alignment horizontal="center" vertical="center" wrapText="1" readingOrder="1"/>
      <protection locked="0"/>
    </xf>
    <xf numFmtId="0" fontId="12" fillId="0" borderId="0" xfId="0" applyFont="1" applyAlignment="1" applyProtection="1">
      <alignment vertical="center"/>
      <protection locked="0"/>
    </xf>
    <xf numFmtId="0" fontId="10" fillId="0" borderId="0" xfId="0" applyFont="1" applyAlignment="1">
      <alignment vertical="center"/>
    </xf>
    <xf numFmtId="10" fontId="12" fillId="0" borderId="1" xfId="2" applyNumberFormat="1" applyFont="1" applyFill="1" applyBorder="1" applyAlignment="1" applyProtection="1">
      <alignment horizontal="center" vertical="center" wrapText="1" readingOrder="1"/>
      <protection locked="0"/>
    </xf>
    <xf numFmtId="0" fontId="6" fillId="0" borderId="1" xfId="0" applyFont="1" applyBorder="1" applyAlignment="1" applyProtection="1">
      <alignment horizontal="center" vertical="center" wrapText="1"/>
      <protection locked="0"/>
    </xf>
    <xf numFmtId="49" fontId="10" fillId="0" borderId="1" xfId="0" quotePrefix="1" applyNumberFormat="1" applyFont="1" applyBorder="1" applyAlignment="1" applyProtection="1">
      <alignment horizontal="justify" vertical="center" wrapText="1"/>
      <protection locked="0"/>
    </xf>
    <xf numFmtId="0" fontId="19"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center"/>
    </xf>
    <xf numFmtId="0" fontId="10" fillId="3" borderId="1" xfId="0" applyFont="1" applyFill="1" applyBorder="1" applyAlignment="1">
      <alignment horizontal="center"/>
    </xf>
    <xf numFmtId="0" fontId="4" fillId="4" borderId="1" xfId="0" applyFont="1" applyFill="1" applyBorder="1" applyAlignment="1">
      <alignment horizontal="left" vertical="center"/>
    </xf>
    <xf numFmtId="0" fontId="5" fillId="5" borderId="1" xfId="0" applyFont="1" applyFill="1" applyBorder="1" applyAlignment="1">
      <alignment horizontal="left" vertical="center"/>
    </xf>
    <xf numFmtId="0" fontId="3" fillId="9" borderId="1" xfId="0" applyFont="1" applyFill="1" applyBorder="1" applyAlignment="1">
      <alignment horizontal="center" vertical="top" wrapText="1"/>
    </xf>
    <xf numFmtId="0" fontId="10" fillId="0" borderId="1" xfId="0" applyFont="1" applyBorder="1" applyAlignment="1" applyProtection="1">
      <alignment horizontal="justify" vertical="top" wrapText="1"/>
      <protection locked="0"/>
    </xf>
    <xf numFmtId="0" fontId="10" fillId="9" borderId="1" xfId="0" applyFont="1" applyFill="1" applyBorder="1" applyAlignment="1">
      <alignment horizontal="justify" vertical="center" wrapText="1"/>
    </xf>
    <xf numFmtId="0" fontId="10" fillId="0" borderId="1" xfId="0" applyFont="1" applyBorder="1" applyAlignment="1" applyProtection="1">
      <alignment horizontal="justify" vertical="center" wrapText="1"/>
      <protection locked="0"/>
    </xf>
    <xf numFmtId="3" fontId="10" fillId="0" borderId="1" xfId="0" applyNumberFormat="1" applyFont="1" applyBorder="1" applyAlignment="1" applyProtection="1">
      <alignment horizontal="justify" vertical="center" wrapText="1"/>
      <protection locked="0"/>
    </xf>
    <xf numFmtId="0" fontId="13" fillId="6" borderId="1" xfId="0" applyFont="1" applyFill="1" applyBorder="1" applyAlignment="1">
      <alignment horizontal="center" vertical="center" wrapText="1" readingOrder="1"/>
    </xf>
    <xf numFmtId="39" fontId="12" fillId="9" borderId="1" xfId="1" applyNumberFormat="1" applyFont="1" applyFill="1" applyBorder="1" applyAlignment="1" applyProtection="1">
      <alignment horizontal="center" vertical="center" wrapText="1" readingOrder="1"/>
      <protection locked="0"/>
    </xf>
    <xf numFmtId="10" fontId="12" fillId="9" borderId="1" xfId="2" applyNumberFormat="1" applyFont="1" applyFill="1" applyBorder="1" applyAlignment="1" applyProtection="1">
      <alignment horizontal="center" vertical="center" wrapText="1" readingOrder="1"/>
    </xf>
    <xf numFmtId="0" fontId="17" fillId="8" borderId="1" xfId="0" applyFont="1" applyFill="1" applyBorder="1" applyAlignment="1">
      <alignment horizontal="center" vertical="center" wrapText="1" readingOrder="1"/>
    </xf>
    <xf numFmtId="0" fontId="10" fillId="6" borderId="1" xfId="0" applyFont="1" applyFill="1" applyBorder="1" applyAlignment="1">
      <alignment horizontal="center"/>
    </xf>
    <xf numFmtId="0" fontId="5" fillId="5" borderId="1" xfId="0" applyFont="1" applyFill="1" applyBorder="1" applyAlignment="1">
      <alignment horizontal="left" vertical="center" wrapText="1"/>
    </xf>
    <xf numFmtId="0" fontId="12" fillId="9" borderId="0" xfId="0" applyFont="1" applyFill="1" applyAlignment="1">
      <alignment horizontal="left" vertical="center" wrapText="1"/>
    </xf>
    <xf numFmtId="0" fontId="12" fillId="0" borderId="1" xfId="0" applyFont="1" applyBorder="1" applyAlignment="1">
      <alignment horizontal="justify" vertical="center" wrapText="1"/>
    </xf>
    <xf numFmtId="49" fontId="10" fillId="0" borderId="1" xfId="0" quotePrefix="1" applyNumberFormat="1" applyFont="1" applyBorder="1" applyAlignment="1" applyProtection="1">
      <alignment horizontal="left" vertical="center" wrapText="1"/>
      <protection locked="0"/>
    </xf>
    <xf numFmtId="0" fontId="10" fillId="0" borderId="1" xfId="0" applyFont="1"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Font="1" applyBorder="1" applyAlignment="1">
      <alignment horizontal="justify" vertical="center" wrapText="1"/>
    </xf>
    <xf numFmtId="0" fontId="10" fillId="0" borderId="1" xfId="0" applyFont="1" applyBorder="1" applyAlignment="1" applyProtection="1">
      <alignment horizontal="left" vertical="center" wrapText="1"/>
      <protection locked="0"/>
    </xf>
    <xf numFmtId="3" fontId="10" fillId="0" borderId="1" xfId="0" applyNumberFormat="1" applyFont="1" applyBorder="1" applyAlignment="1" applyProtection="1">
      <alignment horizontal="left" vertical="center" wrapText="1"/>
      <protection locked="0"/>
    </xf>
    <xf numFmtId="0" fontId="12" fillId="6" borderId="1" xfId="0" applyFont="1" applyFill="1" applyBorder="1" applyAlignment="1">
      <alignment vertical="top" wrapText="1"/>
    </xf>
    <xf numFmtId="0" fontId="20" fillId="0" borderId="1" xfId="0" applyFont="1" applyBorder="1" applyAlignment="1">
      <alignment horizontal="justify" vertical="center" wrapText="1"/>
    </xf>
    <xf numFmtId="0" fontId="10" fillId="0" borderId="1" xfId="0" applyFont="1" applyBorder="1" applyAlignment="1" applyProtection="1">
      <alignment horizontal="left" vertical="top" wrapText="1"/>
      <protection locked="0"/>
    </xf>
    <xf numFmtId="0" fontId="10" fillId="9" borderId="1" xfId="0" applyFont="1" applyFill="1" applyBorder="1" applyAlignment="1">
      <alignment horizontal="left" vertical="center" wrapText="1"/>
    </xf>
    <xf numFmtId="39" fontId="14" fillId="9" borderId="1" xfId="1" applyNumberFormat="1" applyFont="1" applyFill="1" applyBorder="1" applyAlignment="1" applyProtection="1">
      <alignment horizontal="center" vertical="center" wrapText="1" readingOrder="1"/>
      <protection locked="0"/>
    </xf>
    <xf numFmtId="10" fontId="14" fillId="9" borderId="1" xfId="2" applyNumberFormat="1" applyFont="1" applyFill="1" applyBorder="1" applyAlignment="1" applyProtection="1">
      <alignment horizontal="center" vertical="center" wrapText="1" readingOrder="1"/>
    </xf>
    <xf numFmtId="0" fontId="12" fillId="6" borderId="1" xfId="0" applyFont="1" applyFill="1" applyBorder="1" applyAlignment="1">
      <alignment horizontal="center" vertical="top" wrapText="1"/>
    </xf>
    <xf numFmtId="0" fontId="6" fillId="0" borderId="0" xfId="0" applyFont="1" applyAlignment="1" applyProtection="1">
      <alignment horizontal="center"/>
      <protection locked="0"/>
    </xf>
    <xf numFmtId="0" fontId="24" fillId="9" borderId="0" xfId="0" applyFont="1" applyFill="1" applyAlignment="1" applyProtection="1">
      <alignment horizontal="center"/>
      <protection locked="0"/>
    </xf>
    <xf numFmtId="0" fontId="10" fillId="0" borderId="1" xfId="0" applyFont="1" applyBorder="1" applyAlignment="1" applyProtection="1">
      <alignment horizontal="justify" vertical="justify" wrapText="1"/>
      <protection locked="0"/>
    </xf>
    <xf numFmtId="0" fontId="13" fillId="12" borderId="13" xfId="0" applyFont="1" applyFill="1" applyBorder="1" applyAlignment="1">
      <alignment wrapText="1"/>
    </xf>
    <xf numFmtId="0" fontId="13" fillId="12" borderId="14" xfId="0" applyFont="1" applyFill="1" applyBorder="1" applyAlignment="1">
      <alignment wrapText="1"/>
    </xf>
    <xf numFmtId="0" fontId="13" fillId="12" borderId="15" xfId="0" applyFont="1" applyFill="1" applyBorder="1" applyAlignment="1">
      <alignment wrapText="1"/>
    </xf>
    <xf numFmtId="0" fontId="11" fillId="0" borderId="6" xfId="0" applyFont="1" applyBorder="1" applyAlignment="1">
      <alignment horizontal="left" vertical="center" wrapText="1"/>
    </xf>
    <xf numFmtId="0" fontId="11" fillId="0" borderId="8" xfId="0" applyFont="1" applyBorder="1" applyAlignment="1">
      <alignment horizontal="left" vertical="center" wrapText="1"/>
    </xf>
    <xf numFmtId="0" fontId="11" fillId="0" borderId="7"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9" xfId="0" applyFont="1" applyBorder="1" applyAlignment="1">
      <alignment horizontal="left" vertical="center" wrapText="1"/>
    </xf>
    <xf numFmtId="0" fontId="22" fillId="11" borderId="6" xfId="0" applyFont="1" applyFill="1" applyBorder="1" applyAlignment="1">
      <alignment horizontal="center" vertical="center" wrapText="1"/>
    </xf>
    <xf numFmtId="0" fontId="22" fillId="11" borderId="7" xfId="0" applyFont="1" applyFill="1" applyBorder="1" applyAlignment="1">
      <alignment horizontal="center" vertical="center" wrapText="1"/>
    </xf>
    <xf numFmtId="0" fontId="22" fillId="11" borderId="8" xfId="0" applyFont="1" applyFill="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11" fillId="0" borderId="10" xfId="0" applyFont="1" applyBorder="1" applyAlignment="1">
      <alignment horizontal="left" vertical="center" wrapText="1"/>
    </xf>
    <xf numFmtId="0" fontId="11" fillId="0" borderId="12" xfId="0" applyFont="1" applyBorder="1" applyAlignment="1">
      <alignment horizontal="left" vertical="center" wrapText="1"/>
    </xf>
    <xf numFmtId="0" fontId="11" fillId="0" borderId="11" xfId="0" applyFont="1" applyBorder="1" applyAlignment="1">
      <alignment horizontal="left" vertical="center" wrapText="1"/>
    </xf>
    <xf numFmtId="0" fontId="6" fillId="9" borderId="0" xfId="0" applyFont="1" applyFill="1" applyAlignment="1" applyProtection="1">
      <alignment horizontal="center"/>
      <protection locked="0"/>
    </xf>
    <xf numFmtId="0" fontId="10" fillId="6" borderId="1" xfId="0" applyFont="1" applyFill="1" applyBorder="1" applyAlignment="1">
      <alignment horizontal="center" vertical="center"/>
    </xf>
    <xf numFmtId="0" fontId="12" fillId="6" borderId="1" xfId="0" applyFont="1" applyFill="1" applyBorder="1" applyAlignment="1">
      <alignment vertical="center" wrapText="1"/>
    </xf>
    <xf numFmtId="0" fontId="10" fillId="0" borderId="1" xfId="0" applyFont="1" applyBorder="1" applyAlignment="1">
      <alignment horizontal="center" vertical="center"/>
    </xf>
    <xf numFmtId="0" fontId="10" fillId="3" borderId="1" xfId="0" applyFont="1" applyFill="1" applyBorder="1" applyAlignment="1">
      <alignment horizontal="center" vertical="center"/>
    </xf>
    <xf numFmtId="0" fontId="3" fillId="9" borderId="1" xfId="0" applyFont="1" applyFill="1" applyBorder="1" applyAlignment="1">
      <alignment horizontal="center" vertical="center" wrapText="1"/>
    </xf>
    <xf numFmtId="0" fontId="0" fillId="0" borderId="2" xfId="0" applyBorder="1" applyAlignment="1">
      <alignment horizontal="center"/>
    </xf>
    <xf numFmtId="0" fontId="2" fillId="0" borderId="3" xfId="0" applyFont="1" applyBorder="1" applyAlignment="1">
      <alignment horizontal="center"/>
    </xf>
    <xf numFmtId="0" fontId="0" fillId="0" borderId="0" xfId="0" applyAlignment="1">
      <alignment horizontal="center" vertical="top" wrapText="1"/>
    </xf>
  </cellXfs>
  <cellStyles count="4">
    <cellStyle name="Millares" xfId="1" builtinId="3"/>
    <cellStyle name="Normal" xfId="0" builtinId="0"/>
    <cellStyle name="Normal 2" xfId="3"/>
    <cellStyle name="Porcentaje" xfId="2" builtinId="5"/>
  </cellStyles>
  <dxfs count="104">
    <dxf>
      <font>
        <b val="0"/>
        <i val="0"/>
        <strike val="0"/>
        <condense val="0"/>
        <extend val="0"/>
        <outline val="0"/>
        <shadow val="0"/>
        <u val="none"/>
        <vertAlign val="baseline"/>
        <sz val="12"/>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66" formatCode="[$-10409]#,##0.00;\-#,##0.00"/>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66" formatCode="[$-10409]#,##0.00;\-#,##0.00"/>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scheme val="none"/>
      </font>
      <numFmt numFmtId="168" formatCode="#,##0.00_ ;\-#,##0.00\ "/>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12"/>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2"/>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4" formatCode="0.00%"/>
      <fill>
        <patternFill patternType="none">
          <fgColor indexed="64"/>
          <bgColor theme="6" tint="0.79998168889431442"/>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6" formatCode="[$-10409]#,##0.00;\-#,##0.00"/>
      <fill>
        <patternFill patternType="none">
          <fgColor indexed="64"/>
          <bgColor rgb="FFFF0000"/>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gColor indexed="64"/>
          <bgColor rgb="FFFF0000"/>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12"/>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2"/>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66" formatCode="[$-10409]#,##0.00;\-#,##0.00"/>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66" formatCode="[$-10409]#,##0.00;\-#,##0.00"/>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12"/>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2"/>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Calibri"/>
        <scheme val="none"/>
      </font>
      <numFmt numFmtId="14" formatCode="0.00%"/>
      <fill>
        <patternFill patternType="none">
          <fgColor indexed="64"/>
          <bgColor theme="6" tint="0.79998168889431442"/>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6" formatCode="[$-10409]#,##0.00;\-#,##0.00"/>
      <fill>
        <patternFill patternType="none">
          <fgColor indexed="64"/>
          <bgColor rgb="FFFF0000"/>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FF0000"/>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6" formatCode="[$-10409]#,##0.00;\-#,##0.00"/>
      <fill>
        <patternFill patternType="none">
          <fgColor indexed="64"/>
          <bgColor rgb="FFFF0000"/>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12"/>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2"/>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66" formatCode="[$-10409]#,##0.00;\-#,##0.00"/>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65" formatCode="[$-10409]#,##0;\-#,##0"/>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12"/>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2"/>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66" formatCode="[$-10409]#,##0.00;\-#,##0.00"/>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66" formatCode="[$-10409]#,##0.00;\-#,##0.00"/>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69" formatCode="#,##0_ ;\-#,##0\ "/>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scheme val="none"/>
      </font>
      <numFmt numFmtId="169" formatCode="#,##0_ ;\-#,##0\ "/>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none"/>
      </font>
      <numFmt numFmtId="0" formatCode="General"/>
      <fill>
        <patternFill patternType="none">
          <fgColor indexed="64"/>
          <bgColor indexed="65"/>
        </patternFill>
      </fill>
      <alignment horizontal="center"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12"/>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2"/>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2"/>
        <color rgb="FF000000"/>
        <name val="Calibri"/>
        <scheme val="minor"/>
      </font>
      <numFmt numFmtId="14" formatCode="0.00%"/>
      <fill>
        <patternFill patternType="solid">
          <fgColor indexed="64"/>
          <bgColor rgb="FFECECEC"/>
        </patternFill>
      </fill>
      <alignment horizontal="center" vertical="center" textRotation="0" wrapText="0" indent="0" justifyLastLine="0" shrinkToFit="1"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minor"/>
      </font>
      <numFmt numFmtId="14" formatCode="0.00%"/>
      <fill>
        <patternFill patternType="solid">
          <fgColor indexed="64"/>
          <bgColor rgb="FFECECEC"/>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minor"/>
      </font>
      <numFmt numFmtId="4"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minor"/>
      </font>
      <numFmt numFmtId="3" formatCode="#,##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minor"/>
      </font>
      <numFmt numFmtId="3" formatCode="#,##0"/>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minor"/>
      </font>
      <numFmt numFmtId="4" formatCode="#,##0.00"/>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minor"/>
      </font>
      <numFmt numFmtId="4"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minor"/>
      </font>
      <numFmt numFmtId="3" formatCode="#,##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border outline="0">
        <bottom style="thin">
          <color rgb="FFA6A6A6"/>
        </bottom>
      </border>
    </dxf>
    <dxf>
      <font>
        <b/>
        <i val="0"/>
        <strike val="0"/>
        <condense val="0"/>
        <extend val="0"/>
        <outline val="0"/>
        <shadow val="0"/>
        <u val="none"/>
        <vertAlign val="baseline"/>
        <sz val="12"/>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indexed="64"/>
        </left>
        <right style="thin">
          <color indexed="64"/>
        </right>
        <top/>
        <bottom/>
        <vertical style="thin">
          <color indexed="64"/>
        </vertical>
        <horizontal style="thin">
          <color indexed="64"/>
        </horizontal>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67236</xdr:colOff>
      <xdr:row>0</xdr:row>
      <xdr:rowOff>38100</xdr:rowOff>
    </xdr:from>
    <xdr:to>
      <xdr:col>0</xdr:col>
      <xdr:colOff>1502504</xdr:colOff>
      <xdr:row>2</xdr:row>
      <xdr:rowOff>34738</xdr:rowOff>
    </xdr:to>
    <xdr:pic>
      <xdr:nvPicPr>
        <xdr:cNvPr id="3" name="Imagen 2">
          <a:extLst>
            <a:ext uri="{FF2B5EF4-FFF2-40B4-BE49-F238E27FC236}">
              <a16:creationId xmlns:a16="http://schemas.microsoft.com/office/drawing/2014/main" id="{7B9009EC-F5C7-41B1-AF58-D371355C2CB3}"/>
            </a:ext>
          </a:extLst>
        </xdr:cNvPr>
        <xdr:cNvPicPr>
          <a:picLocks noChangeAspect="1"/>
        </xdr:cNvPicPr>
      </xdr:nvPicPr>
      <xdr:blipFill rotWithShape="1">
        <a:blip xmlns:r="http://schemas.openxmlformats.org/officeDocument/2006/relationships" r:embed="rId1"/>
        <a:srcRect l="1633" t="29612" r="3200" b="35466"/>
        <a:stretch/>
      </xdr:blipFill>
      <xdr:spPr>
        <a:xfrm>
          <a:off x="67236" y="38100"/>
          <a:ext cx="1435268" cy="5345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123265</xdr:rowOff>
    </xdr:from>
    <xdr:to>
      <xdr:col>0</xdr:col>
      <xdr:colOff>1496344</xdr:colOff>
      <xdr:row>2</xdr:row>
      <xdr:rowOff>0</xdr:rowOff>
    </xdr:to>
    <xdr:pic>
      <xdr:nvPicPr>
        <xdr:cNvPr id="3" name="Imagen 2">
          <a:extLst>
            <a:ext uri="{FF2B5EF4-FFF2-40B4-BE49-F238E27FC236}">
              <a16:creationId xmlns:a16="http://schemas.microsoft.com/office/drawing/2014/main" id="{7E3616E5-6F6C-481E-8EC0-B8D951431335}"/>
            </a:ext>
          </a:extLst>
        </xdr:cNvPr>
        <xdr:cNvPicPr>
          <a:picLocks noChangeAspect="1"/>
        </xdr:cNvPicPr>
      </xdr:nvPicPr>
      <xdr:blipFill rotWithShape="1">
        <a:blip xmlns:r="http://schemas.openxmlformats.org/officeDocument/2006/relationships" r:embed="rId1"/>
        <a:srcRect l="1633" t="29612" r="3200" b="35466"/>
        <a:stretch/>
      </xdr:blipFill>
      <xdr:spPr>
        <a:xfrm>
          <a:off x="0" y="123265"/>
          <a:ext cx="1496344" cy="5490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116416</xdr:colOff>
      <xdr:row>0</xdr:row>
      <xdr:rowOff>116417</xdr:rowOff>
    </xdr:from>
    <xdr:to>
      <xdr:col>0</xdr:col>
      <xdr:colOff>1551684</xdr:colOff>
      <xdr:row>1</xdr:row>
      <xdr:rowOff>273922</xdr:rowOff>
    </xdr:to>
    <xdr:pic>
      <xdr:nvPicPr>
        <xdr:cNvPr id="3" name="Imagen 2">
          <a:extLst>
            <a:ext uri="{FF2B5EF4-FFF2-40B4-BE49-F238E27FC236}">
              <a16:creationId xmlns:a16="http://schemas.microsoft.com/office/drawing/2014/main" id="{BAB260DF-6F00-4458-B4A3-D0B6E0111F5E}"/>
            </a:ext>
          </a:extLst>
        </xdr:cNvPr>
        <xdr:cNvPicPr>
          <a:picLocks noChangeAspect="1"/>
        </xdr:cNvPicPr>
      </xdr:nvPicPr>
      <xdr:blipFill rotWithShape="1">
        <a:blip xmlns:r="http://schemas.openxmlformats.org/officeDocument/2006/relationships" r:embed="rId1"/>
        <a:srcRect l="1633" t="29612" r="3200" b="35466"/>
        <a:stretch/>
      </xdr:blipFill>
      <xdr:spPr>
        <a:xfrm>
          <a:off x="116416" y="116417"/>
          <a:ext cx="1435268" cy="5266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19050</xdr:rowOff>
    </xdr:from>
    <xdr:to>
      <xdr:col>0</xdr:col>
      <xdr:colOff>1520993</xdr:colOff>
      <xdr:row>2</xdr:row>
      <xdr:rowOff>0</xdr:rowOff>
    </xdr:to>
    <xdr:pic>
      <xdr:nvPicPr>
        <xdr:cNvPr id="3" name="Imagen 2">
          <a:extLst>
            <a:ext uri="{FF2B5EF4-FFF2-40B4-BE49-F238E27FC236}">
              <a16:creationId xmlns:a16="http://schemas.microsoft.com/office/drawing/2014/main" id="{979B7E9D-705E-4F6F-8A1C-9A75AF2EA271}"/>
            </a:ext>
          </a:extLst>
        </xdr:cNvPr>
        <xdr:cNvPicPr>
          <a:picLocks noChangeAspect="1"/>
        </xdr:cNvPicPr>
      </xdr:nvPicPr>
      <xdr:blipFill rotWithShape="1">
        <a:blip xmlns:r="http://schemas.openxmlformats.org/officeDocument/2006/relationships" r:embed="rId1"/>
        <a:srcRect l="1633" t="29612" r="3200" b="35466"/>
        <a:stretch/>
      </xdr:blipFill>
      <xdr:spPr>
        <a:xfrm>
          <a:off x="85725" y="19050"/>
          <a:ext cx="1435268" cy="5266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163045</xdr:colOff>
      <xdr:row>0</xdr:row>
      <xdr:rowOff>21852</xdr:rowOff>
    </xdr:from>
    <xdr:to>
      <xdr:col>0</xdr:col>
      <xdr:colOff>1664110</xdr:colOff>
      <xdr:row>2</xdr:row>
      <xdr:rowOff>11206</xdr:rowOff>
    </xdr:to>
    <xdr:pic>
      <xdr:nvPicPr>
        <xdr:cNvPr id="3" name="Imagen 2">
          <a:extLst>
            <a:ext uri="{FF2B5EF4-FFF2-40B4-BE49-F238E27FC236}">
              <a16:creationId xmlns:a16="http://schemas.microsoft.com/office/drawing/2014/main" id="{FD16EE3E-6468-41F7-BFA9-D1E0AFEB6F3B}"/>
            </a:ext>
          </a:extLst>
        </xdr:cNvPr>
        <xdr:cNvPicPr>
          <a:picLocks noChangeAspect="1"/>
        </xdr:cNvPicPr>
      </xdr:nvPicPr>
      <xdr:blipFill rotWithShape="1">
        <a:blip xmlns:r="http://schemas.openxmlformats.org/officeDocument/2006/relationships" r:embed="rId1"/>
        <a:srcRect l="1633" t="29612" r="3200" b="35466"/>
        <a:stretch/>
      </xdr:blipFill>
      <xdr:spPr>
        <a:xfrm>
          <a:off x="163045" y="21852"/>
          <a:ext cx="1501065" cy="5496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8.1.8\Planificacion%20y%20Desarollo\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D13" t="str">
            <v>1.3.2</v>
          </cell>
          <cell r="E13" t="str">
            <v>Promover la consolidación del sistema electoral y de partidos políticos para garantizar la actuación responsable, democrática y transparente de los actores e instituciones del sistema político</v>
          </cell>
        </row>
        <row r="14">
          <cell r="D14" t="str">
            <v>1.3.3</v>
          </cell>
          <cell r="E14" t="str">
            <v>Fortalecer las capacidades de control y fiscalización del Congreso Nacional para proteger los recursos públicos y asegurar su uso eficiente, eficaz y transparente</v>
          </cell>
        </row>
        <row r="15">
          <cell r="D15" t="str">
            <v>1.4.1</v>
          </cell>
          <cell r="E15" t="str">
            <v>Garantizar la defensa de los intereses nacionales en los espacios terrestre, marítimo y aéreo</v>
          </cell>
        </row>
        <row r="16">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D17" t="str">
            <v>2.1.1</v>
          </cell>
          <cell r="E17" t="str">
            <v>Implantar y garantizar un sistema educativo nacional de calidad</v>
          </cell>
        </row>
        <row r="18">
          <cell r="D18" t="str">
            <v>2.1.2</v>
          </cell>
          <cell r="E18" t="str">
            <v>Universalizar la educación desde el nivel inicial hasta completar el nivel medio</v>
          </cell>
        </row>
        <row r="19">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D20" t="str">
            <v>2.2.2</v>
          </cell>
          <cell r="E20" t="str">
            <v>Universalizar el aseguramiento en salud para garantizar el acceso a servicios de salud y reducir el gasto de bolsillo</v>
          </cell>
        </row>
        <row r="21">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D22" t="str">
            <v>2.3.1</v>
          </cell>
          <cell r="E22" t="str">
            <v>Construir una cultura de igualdad y equidad entre hombres y mujeres</v>
          </cell>
        </row>
        <row r="23">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D24" t="str">
            <v>2.3.3</v>
          </cell>
          <cell r="E24" t="str">
            <v>Disminuir la pobreza mediante un efectivo y eficiente sistema de protección social, que tome en cuenta las necesidades y vulnerabilidades a lo largo del ciclo de vida</v>
          </cell>
        </row>
        <row r="25">
          <cell r="D25" t="str">
            <v>2.3.4</v>
          </cell>
          <cell r="E25" t="str">
            <v>Proteger a los niños, niñas, adolescentes y jóvenes desde la primera infancia para propiciar su desarrollo integral e inclusión social</v>
          </cell>
        </row>
        <row r="26">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8" name="Tabla13459" displayName="Tabla13459" ref="A28:J29" totalsRowShown="0" headerRowDxfId="103" headerRowBorderDxfId="102" tableBorderDxfId="101" totalsRowBorderDxfId="100">
  <tableColumns count="10">
    <tableColumn id="1" name="Producto" dataDxfId="99" dataCellStyle="Normal 2"/>
    <tableColumn id="2" name="Indicador" dataDxfId="98" dataCellStyle="Normal 2"/>
    <tableColumn id="3" name="Física (A)" dataDxfId="97" dataCellStyle="Normal 2"/>
    <tableColumn id="4" name="Financiera (B)" dataDxfId="96" dataCellStyle="Normal 2"/>
    <tableColumn id="9" name="Física (C)" dataDxfId="95" dataCellStyle="Normal 2"/>
    <tableColumn id="10" name="Financiera (D)" dataDxfId="94" dataCellStyle="Normal 2"/>
    <tableColumn id="5" name="Física (E)" dataDxfId="93" dataCellStyle="Normal 2"/>
    <tableColumn id="6" name="Financiera  (F)" dataDxfId="92" dataCellStyle="Normal 2"/>
    <tableColumn id="7" name="Física (%)_x000a_ G=E/C" dataDxfId="91" dataCellStyle="Normal 2"/>
    <tableColumn id="8" name="Financiero (%) _x000a_H=F/D" dataDxfId="90" dataCellStyle="Normal 2"/>
  </tableColumns>
  <tableStyleInfo name="Estilo de tabla 1" showFirstColumn="0" showLastColumn="0" showRowStripes="1" showColumnStripes="0"/>
</table>
</file>

<file path=xl/tables/table2.xml><?xml version="1.0" encoding="utf-8"?>
<table xmlns="http://schemas.openxmlformats.org/spreadsheetml/2006/main" id="4" name="Tabla1345" displayName="Tabla1345" ref="A28:J29" totalsRowShown="0" headerRowDxfId="89" dataDxfId="87" headerRowBorderDxfId="88" tableBorderDxfId="86" totalsRowBorderDxfId="85">
  <tableColumns count="10">
    <tableColumn id="1" name="Producto" dataDxfId="84"/>
    <tableColumn id="2" name="Indicador" dataDxfId="83"/>
    <tableColumn id="3" name="Física (A)" dataDxfId="82"/>
    <tableColumn id="4" name="Financiera (B)" dataDxfId="81"/>
    <tableColumn id="9" name="Física (C)" dataDxfId="80"/>
    <tableColumn id="10" name="Financiera (D)" dataDxfId="79"/>
    <tableColumn id="5" name="Física (E)" dataDxfId="78"/>
    <tableColumn id="6" name="Financiera  (F)" dataDxfId="77"/>
    <tableColumn id="7" name="Física (%)_x000a_ G=E/C" dataDxfId="76">
      <calculatedColumnFormula>+Tabla1345[[#This Row],[Física (E)]]/Tabla1345[[#This Row],[Física (C)]]</calculatedColumnFormula>
    </tableColumn>
    <tableColumn id="8" name="Financiero (%) _x000a_H=F/D" dataDxfId="75">
      <calculatedColumnFormula>+Tabla1345[[#This Row],[Financiera  (F)]]/Tabla1345[[#This Row],[Financiera (D)]]</calculatedColumnFormula>
    </tableColumn>
  </tableColumns>
  <tableStyleInfo name="Estilo de tabla 1" showFirstColumn="0" showLastColumn="0" showRowStripes="1" showColumnStripes="0"/>
</table>
</file>

<file path=xl/tables/table3.xml><?xml version="1.0" encoding="utf-8"?>
<table xmlns="http://schemas.openxmlformats.org/spreadsheetml/2006/main" id="6" name="Tabla17" displayName="Tabla17" ref="A28:J29" totalsRowShown="0" headerRowDxfId="74" dataDxfId="72" headerRowBorderDxfId="73" tableBorderDxfId="71" totalsRowBorderDxfId="70">
  <tableColumns count="10">
    <tableColumn id="1" name="Producto" dataDxfId="69"/>
    <tableColumn id="2" name="Indicador" dataDxfId="68"/>
    <tableColumn id="3" name="Física (A)" dataDxfId="67"/>
    <tableColumn id="4" name="Financiera (B)" dataDxfId="66"/>
    <tableColumn id="9" name="Física (C)" dataDxfId="65"/>
    <tableColumn id="10" name="Financiera (D)" dataDxfId="64"/>
    <tableColumn id="5" name="Física (E)" dataDxfId="63"/>
    <tableColumn id="6" name="Financiera  (F)" dataDxfId="62"/>
    <tableColumn id="7" name="Física (%)_x000a_ G=E/C" dataDxfId="61">
      <calculatedColumnFormula>+Tabla17[[#This Row],[Física (E)]]/Tabla17[[#This Row],[Física (C)]]</calculatedColumnFormula>
    </tableColumn>
    <tableColumn id="8" name="Financiero (%) _x000a_H=F/D" dataDxfId="60">
      <calculatedColumnFormula>+Tabla17[Financiera  (F)]/Tabla17[Financiera (D)]</calculatedColumnFormula>
    </tableColumn>
  </tableColumns>
  <tableStyleInfo name="Estilo de tabla 1" showFirstColumn="0" showLastColumn="0" showRowStripes="1" showColumnStripes="0"/>
</table>
</file>

<file path=xl/tables/table4.xml><?xml version="1.0" encoding="utf-8"?>
<table xmlns="http://schemas.openxmlformats.org/spreadsheetml/2006/main" id="17" name="Tabla17218" displayName="Tabla17218" ref="A28:J29" totalsRowShown="0" headerRowDxfId="59" dataDxfId="57" headerRowBorderDxfId="58" tableBorderDxfId="56" totalsRowBorderDxfId="55">
  <tableColumns count="10">
    <tableColumn id="1" name="Producto" dataDxfId="54"/>
    <tableColumn id="2" name="Indicador" dataDxfId="53"/>
    <tableColumn id="3" name="Física (A)" dataDxfId="52"/>
    <tableColumn id="4" name="Financiera (B)" dataDxfId="51"/>
    <tableColumn id="9" name="Física (C)" dataDxfId="50"/>
    <tableColumn id="10" name="Financiera (D)" dataDxfId="49"/>
    <tableColumn id="5" name="Física (E)" dataDxfId="48"/>
    <tableColumn id="6" name="Financiera  (F)" dataDxfId="47"/>
    <tableColumn id="7" name="Física (%)_x000a_ G=E/C" dataDxfId="46">
      <calculatedColumnFormula>+Tabla17218[[#This Row],[Física (E)]]/Tabla17218[[#This Row],[Física (C)]]</calculatedColumnFormula>
    </tableColumn>
    <tableColumn id="8" name="Financiero (%) _x000a_H=F/D" dataDxfId="45">
      <calculatedColumnFormula>+Tabla17218[[#This Row],[Financiera  (F)]]/Tabla17218[[#This Row],[Financiera (D)]]</calculatedColumnFormula>
    </tableColumn>
  </tableColumns>
  <tableStyleInfo name="Estilo de tabla 1" showFirstColumn="0" showLastColumn="0" showRowStripes="1" showColumnStripes="0"/>
</table>
</file>

<file path=xl/tables/table5.xml><?xml version="1.0" encoding="utf-8"?>
<table xmlns="http://schemas.openxmlformats.org/spreadsheetml/2006/main" id="7" name="Tabla18" displayName="Tabla18" ref="A28:J29" totalsRowShown="0" headerRowDxfId="44" dataDxfId="42" headerRowBorderDxfId="43" tableBorderDxfId="41" totalsRowBorderDxfId="40">
  <tableColumns count="10">
    <tableColumn id="1" name="Producto" dataDxfId="39"/>
    <tableColumn id="2" name="Indicador" dataDxfId="38"/>
    <tableColumn id="3" name="Física (A)" dataDxfId="37"/>
    <tableColumn id="4" name="Financiera (B)" dataDxfId="36"/>
    <tableColumn id="9" name="Física (C)" dataDxfId="35">
      <calculatedColumnFormula>SUM(23200,22099)</calculatedColumnFormula>
    </tableColumn>
    <tableColumn id="10" name="Financiera (D)" dataDxfId="34"/>
    <tableColumn id="5" name="Física (E)" dataDxfId="33"/>
    <tableColumn id="6" name="Financiera  (F)" dataDxfId="32"/>
    <tableColumn id="7" name="Física (%)_x000a_ G=E/C" dataDxfId="31">
      <calculatedColumnFormula>+Tabla18[[#This Row],[Física (E)]]/Tabla18[[#This Row],[Física (C)]]</calculatedColumnFormula>
    </tableColumn>
    <tableColumn id="8" name="Financiero (%) _x000a_H=F/D" dataDxfId="30">
      <calculatedColumnFormula>+Tabla18[[#This Row],[Financiera  (F)]]/Tabla18[[#This Row],[Financiera (D)]]</calculatedColumnFormula>
    </tableColumn>
  </tableColumns>
  <tableStyleInfo name="Estilo de tabla 1" showFirstColumn="0" showLastColumn="0" showRowStripes="1" showColumnStripes="0"/>
</table>
</file>

<file path=xl/tables/table6.xml><?xml version="1.0" encoding="utf-8"?>
<table xmlns="http://schemas.openxmlformats.org/spreadsheetml/2006/main" id="16" name="Tabla1345910111213617" displayName="Tabla1345910111213617" ref="A28:J29" totalsRowShown="0" headerRowDxfId="29" dataDxfId="27" headerRowBorderDxfId="28" tableBorderDxfId="26" totalsRowBorderDxfId="25">
  <tableColumns count="10">
    <tableColumn id="1" name="Producto" dataDxfId="24"/>
    <tableColumn id="2" name="Indicador" dataDxfId="23"/>
    <tableColumn id="3" name="Física (A)" dataDxfId="22"/>
    <tableColumn id="4" name="Financiera (B)" dataDxfId="21"/>
    <tableColumn id="9" name="Física (C)" dataDxfId="20"/>
    <tableColumn id="10" name="Financiera (D)" dataDxfId="19"/>
    <tableColumn id="5" name="Física (E)" dataDxfId="18"/>
    <tableColumn id="6" name="Financiera  (F)" dataDxfId="17"/>
    <tableColumn id="7" name="Física (%)_x000a_ G=E/C" dataDxfId="16">
      <calculatedColumnFormula>+Tabla1345910111213617[Física (E)]/Tabla1345910111213617[Física (C)]</calculatedColumnFormula>
    </tableColumn>
    <tableColumn id="8" name="Financiero (%) _x000a_H=F/D" dataDxfId="15">
      <calculatedColumnFormula>+Tabla1345910111213617[[#This Row],[Financiera  (F)]]/Tabla1345910111213617[[#This Row],[Financiera (D)]]</calculatedColumnFormula>
    </tableColumn>
  </tableColumns>
  <tableStyleInfo name="Estilo de tabla 1" showFirstColumn="0" showLastColumn="0" showRowStripes="1" showColumnStripes="0"/>
</table>
</file>

<file path=xl/tables/table7.xml><?xml version="1.0" encoding="utf-8"?>
<table xmlns="http://schemas.openxmlformats.org/spreadsheetml/2006/main" id="12" name="Tabla1345910111213" displayName="Tabla1345910111213" ref="A28:J29" totalsRowShown="0" headerRowDxfId="14" dataDxfId="12" headerRowBorderDxfId="13" tableBorderDxfId="11" totalsRowBorderDxfId="10">
  <tableColumns count="10">
    <tableColumn id="1" name="Producto" dataDxfId="9"/>
    <tableColumn id="2" name="Indicador" dataDxfId="8"/>
    <tableColumn id="3" name="Física (A)" dataDxfId="7"/>
    <tableColumn id="4" name="Financiera (B)" dataDxfId="6"/>
    <tableColumn id="9" name="Física (C)" dataDxfId="5"/>
    <tableColumn id="10" name="Financiera (D)" dataDxfId="4"/>
    <tableColumn id="5" name="Física (E)" dataDxfId="3"/>
    <tableColumn id="6" name="Financiera  (F)" dataDxfId="2"/>
    <tableColumn id="7" name="Física (%)_x000a_ G=E/C" dataDxfId="1">
      <calculatedColumnFormula>+Tabla1345910111213[[#This Row],[Física (E)]]/Tabla1345910111213[[#This Row],[Física (C)]]</calculatedColumnFormula>
    </tableColumn>
    <tableColumn id="8" name="Financiero (%) _x000a_H=F/D" dataDxfId="0">
      <calculatedColumnFormula>+Tabla1345910111213[[#This Row],[Financiera  (F)]]/Tabla1345910111213[[#This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K48"/>
  <sheetViews>
    <sheetView view="pageBreakPreview" topLeftCell="A19" zoomScale="70" zoomScaleNormal="100" zoomScaleSheetLayoutView="70" workbookViewId="0">
      <selection activeCell="J41" sqref="J41"/>
    </sheetView>
  </sheetViews>
  <sheetFormatPr baseColWidth="10" defaultColWidth="11.42578125" defaultRowHeight="15.75" x14ac:dyDescent="0.25"/>
  <cols>
    <col min="1" max="1" width="24.85546875" style="3" customWidth="1"/>
    <col min="2" max="2" width="20.140625" style="3" customWidth="1"/>
    <col min="3" max="3" width="12.7109375" style="3" customWidth="1"/>
    <col min="4" max="4" width="16.5703125" style="3" customWidth="1"/>
    <col min="5" max="5" width="12.7109375" style="3" customWidth="1"/>
    <col min="6" max="6" width="15.7109375" style="3" customWidth="1"/>
    <col min="7" max="7" width="12.7109375" style="3" customWidth="1"/>
    <col min="8" max="8" width="15.28515625" style="3" customWidth="1"/>
    <col min="9" max="9" width="15" style="3" customWidth="1"/>
    <col min="10" max="10" width="16.7109375" style="3" customWidth="1"/>
    <col min="11" max="11" width="11.42578125" style="3"/>
    <col min="12" max="16384" width="11.42578125" style="2"/>
  </cols>
  <sheetData>
    <row r="1" spans="1:11" ht="26.25" customHeight="1" x14ac:dyDescent="0.25">
      <c r="A1" s="78"/>
      <c r="B1" s="71" t="s">
        <v>88</v>
      </c>
      <c r="C1" s="71"/>
      <c r="D1" s="71"/>
      <c r="E1" s="71"/>
      <c r="F1" s="71"/>
      <c r="G1" s="71"/>
      <c r="H1" s="71"/>
      <c r="I1" s="71"/>
      <c r="J1" s="71"/>
      <c r="K1" s="1"/>
    </row>
    <row r="2" spans="1:11" x14ac:dyDescent="0.25">
      <c r="A2" s="78"/>
      <c r="B2" s="72" t="s">
        <v>0</v>
      </c>
      <c r="C2" s="72"/>
      <c r="D2" s="72" t="s">
        <v>1</v>
      </c>
      <c r="E2" s="72"/>
      <c r="F2" s="72"/>
      <c r="G2" s="72"/>
      <c r="H2" s="72"/>
      <c r="I2" s="52" t="s">
        <v>2</v>
      </c>
      <c r="J2" s="52" t="s">
        <v>3</v>
      </c>
      <c r="K2" s="1"/>
    </row>
    <row r="3" spans="1:11" ht="15" customHeight="1" x14ac:dyDescent="0.25">
      <c r="A3" s="78"/>
      <c r="B3" s="73" t="s">
        <v>4</v>
      </c>
      <c r="C3" s="73"/>
      <c r="D3" s="73"/>
      <c r="E3" s="73"/>
      <c r="F3" s="73"/>
      <c r="G3" s="73"/>
      <c r="H3" s="73"/>
      <c r="I3" s="6"/>
      <c r="J3" s="53"/>
      <c r="K3" s="1"/>
    </row>
    <row r="4" spans="1:11" x14ac:dyDescent="0.25">
      <c r="A4" s="74"/>
      <c r="B4" s="74"/>
      <c r="C4" s="74"/>
      <c r="D4" s="74"/>
      <c r="E4" s="74"/>
      <c r="F4" s="74"/>
      <c r="G4" s="74"/>
      <c r="H4" s="74"/>
      <c r="I4" s="74"/>
      <c r="J4" s="74"/>
      <c r="K4" s="1"/>
    </row>
    <row r="5" spans="1:11" ht="3" customHeight="1" x14ac:dyDescent="0.25">
      <c r="A5" s="75"/>
      <c r="B5" s="75"/>
      <c r="C5" s="75"/>
      <c r="D5" s="75"/>
      <c r="E5" s="75"/>
      <c r="F5" s="75"/>
      <c r="G5" s="75"/>
      <c r="H5" s="75"/>
      <c r="I5" s="75"/>
      <c r="J5" s="75"/>
      <c r="K5" s="1"/>
    </row>
    <row r="6" spans="1:11" x14ac:dyDescent="0.25">
      <c r="A6" s="76" t="s">
        <v>5</v>
      </c>
      <c r="B6" s="76"/>
      <c r="C6" s="76"/>
      <c r="D6" s="76"/>
      <c r="E6" s="76"/>
      <c r="F6" s="76"/>
      <c r="G6" s="76"/>
      <c r="H6" s="76"/>
      <c r="I6" s="76"/>
      <c r="J6" s="76"/>
      <c r="K6" s="1"/>
    </row>
    <row r="7" spans="1:11" x14ac:dyDescent="0.25">
      <c r="A7" s="77" t="s">
        <v>6</v>
      </c>
      <c r="B7" s="77"/>
      <c r="C7" s="77"/>
      <c r="D7" s="77"/>
      <c r="E7" s="77"/>
      <c r="F7" s="77"/>
      <c r="G7" s="77"/>
      <c r="H7" s="77"/>
      <c r="I7" s="77"/>
      <c r="J7" s="77"/>
      <c r="K7" s="1"/>
    </row>
    <row r="8" spans="1:11" ht="22.5" customHeight="1" x14ac:dyDescent="0.25">
      <c r="A8" s="7" t="s">
        <v>7</v>
      </c>
      <c r="B8" s="70" t="s">
        <v>8</v>
      </c>
      <c r="C8" s="70"/>
      <c r="D8" s="70"/>
      <c r="E8" s="70"/>
      <c r="F8" s="70"/>
      <c r="G8" s="70"/>
      <c r="H8" s="70"/>
      <c r="I8" s="70"/>
      <c r="J8" s="70"/>
      <c r="K8" s="1"/>
    </row>
    <row r="9" spans="1:11" ht="22.5" customHeight="1" x14ac:dyDescent="0.25">
      <c r="A9" s="8" t="s">
        <v>9</v>
      </c>
      <c r="B9" s="70" t="s">
        <v>10</v>
      </c>
      <c r="C9" s="70"/>
      <c r="D9" s="70"/>
      <c r="E9" s="70"/>
      <c r="F9" s="70"/>
      <c r="G9" s="70"/>
      <c r="H9" s="70"/>
      <c r="I9" s="70"/>
      <c r="J9" s="70"/>
      <c r="K9" s="1"/>
    </row>
    <row r="10" spans="1:11" ht="22.5" customHeight="1" x14ac:dyDescent="0.25">
      <c r="A10" s="8" t="s">
        <v>11</v>
      </c>
      <c r="B10" s="70" t="s">
        <v>10</v>
      </c>
      <c r="C10" s="70"/>
      <c r="D10" s="70"/>
      <c r="E10" s="70"/>
      <c r="F10" s="70"/>
      <c r="G10" s="70"/>
      <c r="H10" s="70"/>
      <c r="I10" s="70"/>
      <c r="J10" s="70"/>
      <c r="K10" s="1"/>
    </row>
    <row r="11" spans="1:11" ht="40.5" customHeight="1" x14ac:dyDescent="0.25">
      <c r="A11" s="7" t="s">
        <v>12</v>
      </c>
      <c r="B11" s="79" t="s">
        <v>13</v>
      </c>
      <c r="C11" s="79"/>
      <c r="D11" s="79"/>
      <c r="E11" s="79"/>
      <c r="F11" s="79"/>
      <c r="G11" s="79"/>
      <c r="H11" s="79"/>
      <c r="I11" s="79"/>
      <c r="J11" s="79"/>
    </row>
    <row r="12" spans="1:11" ht="42.75" customHeight="1" x14ac:dyDescent="0.25">
      <c r="A12" s="7" t="s">
        <v>14</v>
      </c>
      <c r="B12" s="79" t="s">
        <v>15</v>
      </c>
      <c r="C12" s="79"/>
      <c r="D12" s="79"/>
      <c r="E12" s="79"/>
      <c r="F12" s="79"/>
      <c r="G12" s="79"/>
      <c r="H12" s="79"/>
      <c r="I12" s="79"/>
      <c r="J12" s="79"/>
    </row>
    <row r="13" spans="1:11" x14ac:dyDescent="0.25">
      <c r="A13" s="76" t="s">
        <v>16</v>
      </c>
      <c r="B13" s="76"/>
      <c r="C13" s="76"/>
      <c r="D13" s="76"/>
      <c r="E13" s="76"/>
      <c r="F13" s="76"/>
      <c r="G13" s="76"/>
      <c r="H13" s="76"/>
      <c r="I13" s="76"/>
      <c r="J13" s="76"/>
    </row>
    <row r="14" spans="1:11" ht="22.5" customHeight="1" x14ac:dyDescent="0.25">
      <c r="A14" s="7" t="s">
        <v>17</v>
      </c>
      <c r="B14" s="27">
        <f>_xlfn.NUMBERVALUE(LEFT($B$16,1))</f>
        <v>3</v>
      </c>
      <c r="C14" s="80" t="str">
        <f>IFERROR(VLOOKUP(B14,'[1]Validacion datos'!A2:B5,2,FALSE),"")</f>
        <v>DESARROLLO PRODUCTIVO</v>
      </c>
      <c r="D14" s="80"/>
      <c r="E14" s="80"/>
      <c r="F14" s="80"/>
      <c r="G14" s="80"/>
      <c r="H14" s="80"/>
      <c r="I14" s="80"/>
      <c r="J14" s="80"/>
    </row>
    <row r="15" spans="1:11" ht="26.25" customHeight="1" x14ac:dyDescent="0.25">
      <c r="A15" s="7" t="s">
        <v>18</v>
      </c>
      <c r="B15" s="28">
        <f>_xlfn.NUMBERVALUE(LEFT(B16,3))</f>
        <v>33</v>
      </c>
      <c r="C15" s="80" t="s">
        <v>90</v>
      </c>
      <c r="D15" s="80"/>
      <c r="E15" s="80"/>
      <c r="F15" s="80"/>
      <c r="G15" s="80"/>
      <c r="H15" s="80"/>
      <c r="I15" s="80"/>
      <c r="J15" s="80"/>
    </row>
    <row r="16" spans="1:11" ht="58.5" customHeight="1" x14ac:dyDescent="0.25">
      <c r="A16" s="7" t="s">
        <v>19</v>
      </c>
      <c r="B16" s="29" t="s">
        <v>20</v>
      </c>
      <c r="C16" s="80"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0"/>
      <c r="E16" s="80"/>
      <c r="F16" s="80"/>
      <c r="G16" s="80"/>
      <c r="H16" s="80"/>
      <c r="I16" s="80"/>
      <c r="J16" s="80"/>
    </row>
    <row r="17" spans="1:11" x14ac:dyDescent="0.25">
      <c r="A17" s="76" t="s">
        <v>21</v>
      </c>
      <c r="B17" s="76"/>
      <c r="C17" s="76"/>
      <c r="D17" s="76"/>
      <c r="E17" s="76"/>
      <c r="F17" s="76"/>
      <c r="G17" s="76"/>
      <c r="H17" s="76"/>
      <c r="I17" s="76"/>
      <c r="J17" s="76"/>
    </row>
    <row r="18" spans="1:11" ht="30.75" customHeight="1" x14ac:dyDescent="0.25">
      <c r="A18" s="7" t="s">
        <v>22</v>
      </c>
      <c r="B18" s="81" t="s">
        <v>23</v>
      </c>
      <c r="C18" s="81"/>
      <c r="D18" s="81"/>
      <c r="E18" s="81"/>
      <c r="F18" s="81"/>
      <c r="G18" s="81"/>
      <c r="H18" s="81"/>
      <c r="I18" s="81"/>
      <c r="J18" s="81"/>
    </row>
    <row r="19" spans="1:11" ht="95.25" customHeight="1" x14ac:dyDescent="0.25">
      <c r="A19" s="9" t="s">
        <v>24</v>
      </c>
      <c r="B19" s="81" t="s">
        <v>25</v>
      </c>
      <c r="C19" s="81"/>
      <c r="D19" s="81"/>
      <c r="E19" s="81"/>
      <c r="F19" s="81"/>
      <c r="G19" s="81"/>
      <c r="H19" s="81"/>
      <c r="I19" s="81"/>
      <c r="J19" s="81"/>
    </row>
    <row r="20" spans="1:11" ht="27" customHeight="1" x14ac:dyDescent="0.25">
      <c r="A20" s="9" t="s">
        <v>26</v>
      </c>
      <c r="B20" s="81" t="s">
        <v>27</v>
      </c>
      <c r="C20" s="81"/>
      <c r="D20" s="81"/>
      <c r="E20" s="81"/>
      <c r="F20" s="81"/>
      <c r="G20" s="81"/>
      <c r="H20" s="81"/>
      <c r="I20" s="81"/>
      <c r="J20" s="81"/>
    </row>
    <row r="21" spans="1:11" ht="27.75" customHeight="1" x14ac:dyDescent="0.25">
      <c r="A21" s="9" t="s">
        <v>28</v>
      </c>
      <c r="B21" s="82" t="s">
        <v>29</v>
      </c>
      <c r="C21" s="81"/>
      <c r="D21" s="81"/>
      <c r="E21" s="81"/>
      <c r="F21" s="81"/>
      <c r="G21" s="81"/>
      <c r="H21" s="81"/>
      <c r="I21" s="81"/>
      <c r="J21" s="81"/>
      <c r="K21" s="1"/>
    </row>
    <row r="22" spans="1:11" x14ac:dyDescent="0.25">
      <c r="A22" s="76" t="s">
        <v>30</v>
      </c>
      <c r="B22" s="76"/>
      <c r="C22" s="76"/>
      <c r="D22" s="76"/>
      <c r="E22" s="76"/>
      <c r="F22" s="76"/>
      <c r="G22" s="76"/>
      <c r="H22" s="76"/>
      <c r="I22" s="76"/>
      <c r="J22" s="76"/>
    </row>
    <row r="23" spans="1:11" x14ac:dyDescent="0.25">
      <c r="A23" s="77" t="s">
        <v>31</v>
      </c>
      <c r="B23" s="77"/>
      <c r="C23" s="77"/>
      <c r="D23" s="77"/>
      <c r="E23" s="77"/>
      <c r="F23" s="77"/>
      <c r="G23" s="77"/>
      <c r="H23" s="77"/>
      <c r="I23" s="77"/>
      <c r="J23" s="77"/>
      <c r="K23" s="1"/>
    </row>
    <row r="24" spans="1:11" ht="15" customHeight="1" x14ac:dyDescent="0.25">
      <c r="A24" s="83" t="s">
        <v>32</v>
      </c>
      <c r="B24" s="83"/>
      <c r="C24" s="83" t="s">
        <v>33</v>
      </c>
      <c r="D24" s="83"/>
      <c r="E24" s="83"/>
      <c r="F24" s="83" t="s">
        <v>34</v>
      </c>
      <c r="G24" s="83"/>
      <c r="H24" s="83"/>
      <c r="I24" s="83" t="s">
        <v>35</v>
      </c>
      <c r="J24" s="83"/>
    </row>
    <row r="25" spans="1:11" s="5" customFormat="1" x14ac:dyDescent="0.25">
      <c r="A25" s="84">
        <v>50000</v>
      </c>
      <c r="B25" s="84"/>
      <c r="C25" s="84">
        <v>50000</v>
      </c>
      <c r="D25" s="84"/>
      <c r="E25" s="84"/>
      <c r="F25" s="84">
        <v>46462.5</v>
      </c>
      <c r="G25" s="84"/>
      <c r="H25" s="84"/>
      <c r="I25" s="85">
        <f>F25/C25</f>
        <v>0.92925000000000002</v>
      </c>
      <c r="J25" s="85"/>
      <c r="K25" s="22"/>
    </row>
    <row r="26" spans="1:11" x14ac:dyDescent="0.25">
      <c r="A26" s="77" t="s">
        <v>36</v>
      </c>
      <c r="B26" s="77"/>
      <c r="C26" s="77"/>
      <c r="D26" s="77"/>
      <c r="E26" s="77"/>
      <c r="F26" s="77"/>
      <c r="G26" s="77"/>
      <c r="H26" s="77"/>
      <c r="I26" s="77"/>
      <c r="J26" s="77"/>
      <c r="K26" s="1"/>
    </row>
    <row r="27" spans="1:11" ht="15" customHeight="1" x14ac:dyDescent="0.25">
      <c r="A27" s="87"/>
      <c r="B27" s="87"/>
      <c r="C27" s="86" t="s">
        <v>37</v>
      </c>
      <c r="D27" s="86"/>
      <c r="E27" s="86" t="s">
        <v>67</v>
      </c>
      <c r="F27" s="86"/>
      <c r="G27" s="86" t="s">
        <v>39</v>
      </c>
      <c r="H27" s="86"/>
      <c r="I27" s="86" t="s">
        <v>40</v>
      </c>
      <c r="J27" s="86"/>
    </row>
    <row r="28" spans="1:11" ht="31.5" x14ac:dyDescent="0.25">
      <c r="A28" s="54" t="s">
        <v>41</v>
      </c>
      <c r="B28" s="54" t="s">
        <v>42</v>
      </c>
      <c r="C28" s="54" t="s">
        <v>43</v>
      </c>
      <c r="D28" s="54" t="s">
        <v>44</v>
      </c>
      <c r="E28" s="54" t="s">
        <v>45</v>
      </c>
      <c r="F28" s="54" t="s">
        <v>46</v>
      </c>
      <c r="G28" s="54" t="s">
        <v>47</v>
      </c>
      <c r="H28" s="54" t="s">
        <v>48</v>
      </c>
      <c r="I28" s="54" t="s">
        <v>49</v>
      </c>
      <c r="J28" s="54" t="s">
        <v>50</v>
      </c>
    </row>
    <row r="29" spans="1:11" s="33" customFormat="1" ht="65.25" customHeight="1" x14ac:dyDescent="0.25">
      <c r="A29" s="34" t="s">
        <v>77</v>
      </c>
      <c r="B29" s="34" t="s">
        <v>78</v>
      </c>
      <c r="C29" s="41">
        <v>11500</v>
      </c>
      <c r="D29" s="42">
        <v>50000</v>
      </c>
      <c r="E29" s="42">
        <v>6000</v>
      </c>
      <c r="F29" s="41">
        <v>25000</v>
      </c>
      <c r="G29" s="41">
        <v>7416</v>
      </c>
      <c r="H29" s="42">
        <v>0</v>
      </c>
      <c r="I29" s="43">
        <f>G29/E29</f>
        <v>1.236</v>
      </c>
      <c r="J29" s="35">
        <f>H29/F29</f>
        <v>0</v>
      </c>
    </row>
    <row r="30" spans="1:11" x14ac:dyDescent="0.25">
      <c r="A30" s="76" t="s">
        <v>53</v>
      </c>
      <c r="B30" s="76"/>
      <c r="C30" s="76"/>
      <c r="D30" s="76"/>
      <c r="E30" s="76"/>
      <c r="F30" s="76"/>
      <c r="G30" s="76"/>
      <c r="H30" s="76"/>
      <c r="I30" s="76"/>
      <c r="J30" s="76"/>
    </row>
    <row r="31" spans="1:11" x14ac:dyDescent="0.25">
      <c r="A31" s="77" t="s">
        <v>54</v>
      </c>
      <c r="B31" s="77"/>
      <c r="C31" s="77"/>
      <c r="D31" s="77"/>
      <c r="E31" s="77"/>
      <c r="F31" s="77"/>
      <c r="G31" s="77"/>
      <c r="H31" s="77"/>
      <c r="I31" s="77"/>
      <c r="J31" s="77"/>
    </row>
    <row r="32" spans="1:11" ht="24.75" customHeight="1" x14ac:dyDescent="0.25">
      <c r="A32" s="10" t="s">
        <v>55</v>
      </c>
      <c r="B32" s="81" t="s">
        <v>79</v>
      </c>
      <c r="C32" s="81"/>
      <c r="D32" s="81"/>
      <c r="E32" s="81"/>
      <c r="F32" s="81"/>
      <c r="G32" s="81"/>
      <c r="H32" s="81"/>
      <c r="I32" s="81"/>
      <c r="J32" s="81"/>
      <c r="K32" s="1"/>
    </row>
    <row r="33" spans="1:11" ht="48" customHeight="1" x14ac:dyDescent="0.25">
      <c r="A33" s="10" t="s">
        <v>57</v>
      </c>
      <c r="B33" s="81" t="s">
        <v>80</v>
      </c>
      <c r="C33" s="81"/>
      <c r="D33" s="81"/>
      <c r="E33" s="81"/>
      <c r="F33" s="81"/>
      <c r="G33" s="81"/>
      <c r="H33" s="81"/>
      <c r="I33" s="81"/>
      <c r="J33" s="81"/>
    </row>
    <row r="34" spans="1:11" ht="61.5" customHeight="1" x14ac:dyDescent="0.25">
      <c r="A34" s="25" t="s">
        <v>59</v>
      </c>
      <c r="B34" s="79" t="s">
        <v>89</v>
      </c>
      <c r="C34" s="79"/>
      <c r="D34" s="79"/>
      <c r="E34" s="79"/>
      <c r="F34" s="79"/>
      <c r="G34" s="79"/>
      <c r="H34" s="79"/>
      <c r="I34" s="79"/>
      <c r="J34" s="79"/>
    </row>
    <row r="35" spans="1:11" s="24" customFormat="1" ht="63" customHeight="1" x14ac:dyDescent="0.25">
      <c r="A35" s="26" t="s">
        <v>60</v>
      </c>
      <c r="B35" s="90" t="s">
        <v>94</v>
      </c>
      <c r="C35" s="90"/>
      <c r="D35" s="90"/>
      <c r="E35" s="90"/>
      <c r="F35" s="90"/>
      <c r="G35" s="90"/>
      <c r="H35" s="90"/>
      <c r="I35" s="90"/>
      <c r="J35" s="90"/>
      <c r="K35" s="23"/>
    </row>
    <row r="36" spans="1:11" ht="40.5" customHeight="1" x14ac:dyDescent="0.25">
      <c r="A36" s="76" t="s">
        <v>61</v>
      </c>
      <c r="B36" s="76"/>
      <c r="C36" s="76"/>
      <c r="D36" s="76"/>
      <c r="E36" s="76"/>
      <c r="F36" s="76"/>
      <c r="G36" s="76"/>
      <c r="H36" s="76"/>
      <c r="I36" s="76"/>
      <c r="J36" s="76"/>
    </row>
    <row r="37" spans="1:11" x14ac:dyDescent="0.25">
      <c r="A37" s="88" t="s">
        <v>62</v>
      </c>
      <c r="B37" s="88"/>
      <c r="C37" s="88"/>
      <c r="D37" s="88"/>
      <c r="E37" s="88"/>
      <c r="F37" s="88"/>
      <c r="G37" s="88"/>
      <c r="H37" s="88"/>
      <c r="I37" s="88"/>
      <c r="J37" s="88"/>
    </row>
    <row r="38" spans="1:11" ht="54" customHeight="1" x14ac:dyDescent="0.25">
      <c r="A38" s="81" t="s">
        <v>95</v>
      </c>
      <c r="B38" s="81"/>
      <c r="C38" s="81"/>
      <c r="D38" s="81"/>
      <c r="E38" s="81"/>
      <c r="F38" s="81"/>
      <c r="G38" s="81"/>
      <c r="H38" s="81"/>
      <c r="I38" s="81"/>
      <c r="J38" s="81"/>
      <c r="K38" s="1"/>
    </row>
    <row r="39" spans="1:11" ht="36" customHeight="1" x14ac:dyDescent="0.25">
      <c r="A39" s="58"/>
      <c r="B39" s="58"/>
      <c r="C39" s="58"/>
      <c r="D39" s="58"/>
      <c r="E39" s="58"/>
      <c r="F39" s="58"/>
      <c r="G39" s="58"/>
      <c r="H39" s="58"/>
      <c r="I39" s="58"/>
      <c r="J39" s="58"/>
    </row>
    <row r="40" spans="1:11" ht="27.75" customHeight="1" x14ac:dyDescent="0.25">
      <c r="A40" s="89"/>
      <c r="B40" s="89"/>
      <c r="C40" s="89"/>
      <c r="D40" s="89"/>
      <c r="E40" s="89"/>
      <c r="F40" s="89"/>
      <c r="G40" s="89"/>
      <c r="H40" s="89"/>
      <c r="I40" s="89"/>
      <c r="J40" s="89"/>
    </row>
    <row r="41" spans="1:11" ht="30.75" customHeight="1" x14ac:dyDescent="0.25">
      <c r="A41" s="57"/>
      <c r="B41" s="57"/>
      <c r="C41" s="57"/>
      <c r="D41" s="57"/>
      <c r="E41" s="57"/>
      <c r="F41" s="57"/>
      <c r="G41" s="57"/>
      <c r="H41" s="57"/>
      <c r="I41" s="57"/>
      <c r="J41" s="57"/>
    </row>
    <row r="42" spans="1:11" x14ac:dyDescent="0.25">
      <c r="A42" s="57"/>
      <c r="B42" s="57"/>
      <c r="C42" s="57"/>
      <c r="D42" s="57"/>
      <c r="E42" s="57"/>
      <c r="F42" s="57"/>
      <c r="G42" s="57"/>
      <c r="H42" s="57"/>
      <c r="I42" s="57"/>
      <c r="J42" s="57"/>
    </row>
    <row r="43" spans="1:11" x14ac:dyDescent="0.25">
      <c r="A43" s="57"/>
      <c r="B43" s="57"/>
      <c r="C43" s="57"/>
      <c r="D43" s="57"/>
      <c r="E43" s="57"/>
      <c r="F43" s="57"/>
      <c r="G43" s="57"/>
      <c r="H43" s="57"/>
      <c r="I43" s="57"/>
      <c r="J43" s="57"/>
    </row>
    <row r="44" spans="1:11" x14ac:dyDescent="0.25">
      <c r="A44" s="57"/>
      <c r="B44" s="57"/>
      <c r="C44" s="57"/>
      <c r="D44" s="57"/>
      <c r="E44" s="57"/>
      <c r="F44" s="57"/>
      <c r="G44" s="57"/>
      <c r="H44" s="57"/>
      <c r="I44" s="57"/>
      <c r="J44" s="57"/>
    </row>
    <row r="45" spans="1:11" x14ac:dyDescent="0.25">
      <c r="A45" s="57"/>
      <c r="B45" s="57"/>
      <c r="C45" s="57"/>
      <c r="D45" s="57"/>
      <c r="E45" s="57"/>
      <c r="F45" s="57"/>
      <c r="G45" s="57"/>
      <c r="H45" s="57"/>
      <c r="I45" s="57"/>
      <c r="J45" s="57"/>
    </row>
    <row r="46" spans="1:11" x14ac:dyDescent="0.25">
      <c r="A46" s="57"/>
      <c r="B46" s="57"/>
      <c r="C46" s="57"/>
      <c r="D46" s="57"/>
      <c r="E46" s="57"/>
      <c r="F46" s="57"/>
      <c r="G46" s="57"/>
      <c r="H46" s="57"/>
      <c r="I46" s="57"/>
      <c r="J46" s="57"/>
    </row>
    <row r="47" spans="1:11" x14ac:dyDescent="0.25">
      <c r="A47" s="57"/>
      <c r="B47" s="57"/>
      <c r="C47" s="57"/>
      <c r="D47" s="57"/>
      <c r="E47" s="57"/>
      <c r="F47" s="57"/>
      <c r="G47" s="57"/>
      <c r="H47" s="57"/>
      <c r="I47" s="57"/>
      <c r="J47" s="57"/>
    </row>
    <row r="48" spans="1:11" x14ac:dyDescent="0.25">
      <c r="A48" s="57"/>
      <c r="B48" s="57"/>
      <c r="C48" s="57"/>
      <c r="D48" s="57"/>
      <c r="E48" s="57"/>
      <c r="F48" s="57"/>
      <c r="G48" s="57"/>
      <c r="H48" s="57"/>
      <c r="I48" s="57"/>
      <c r="J48" s="57"/>
    </row>
  </sheetData>
  <mergeCells count="50">
    <mergeCell ref="A37:J37"/>
    <mergeCell ref="A38:J38"/>
    <mergeCell ref="A40:J40"/>
    <mergeCell ref="A31:J31"/>
    <mergeCell ref="B32:J32"/>
    <mergeCell ref="B33:J33"/>
    <mergeCell ref="B34:J34"/>
    <mergeCell ref="B35:J35"/>
    <mergeCell ref="A36:J36"/>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7:B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 ref="A1:A3"/>
  </mergeCells>
  <dataValidations count="16">
    <dataValidation allowBlank="1" showInputMessage="1" showErrorMessage="1" prompt="Monto presupuestado para el producto" sqref="F28 E29:F29 D28:D29"/>
    <dataValidation allowBlank="1" showInputMessage="1" showErrorMessage="1" prompt="Meta anual del indicador" sqref="E28 C28:C29"/>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8:J39"/>
    <dataValidation allowBlank="1" showInputMessage="1" showErrorMessage="1" prompt="De existir desvío, explicar razones." sqref="B35:J35"/>
    <dataValidation allowBlank="1" showInputMessage="1" showErrorMessage="1" prompt="1. Describir lo plasmado en el presupuesto_x000a_2. Describir lo alcanzado en términos financieros y de producción " sqref="B34:J34"/>
    <dataValidation allowBlank="1" showInputMessage="1" showErrorMessage="1" prompt="¿En qué consiste el producto? su objetivo" sqref="B33:J33"/>
    <dataValidation allowBlank="1" showInputMessage="1" showErrorMessage="1" prompt="Nombre del producto" sqref="B32:J32"/>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 allowBlank="1" showInputMessage="1" showErrorMessage="1" prompt="Monto ejecutado en el trimestre" sqref="H28:H29"/>
    <dataValidation allowBlank="1" showInputMessage="1" showErrorMessage="1" prompt="Meta alcanzada en el trimestre" sqref="G28:G29"/>
    <dataValidation allowBlank="1" showInputMessage="1" showErrorMessage="1" prompt="Nombre del indicador" sqref="B28:B29"/>
    <dataValidation allowBlank="1" showInputMessage="1" showErrorMessage="1" prompt="Nombre de cada producto" sqref="A28:A29"/>
  </dataValidations>
  <pageMargins left="0.7" right="0.7" top="0.75" bottom="0.75" header="0.3" footer="0.3"/>
  <pageSetup scale="55"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M54"/>
  <sheetViews>
    <sheetView tabSelected="1" zoomScale="85" zoomScaleNormal="85" zoomScaleSheetLayoutView="70" workbookViewId="0">
      <selection activeCell="B35" sqref="B35:J35"/>
    </sheetView>
  </sheetViews>
  <sheetFormatPr baseColWidth="10" defaultColWidth="11.42578125" defaultRowHeight="15.75" x14ac:dyDescent="0.25"/>
  <cols>
    <col min="1" max="1" width="22.85546875" style="3" customWidth="1"/>
    <col min="2" max="2" width="20.7109375" style="3" customWidth="1"/>
    <col min="3" max="3" width="12.7109375" style="3" customWidth="1"/>
    <col min="4" max="4" width="18.140625" style="3" bestFit="1" customWidth="1"/>
    <col min="5" max="5" width="12.7109375" style="3" customWidth="1"/>
    <col min="6" max="6" width="22.7109375" style="3" customWidth="1"/>
    <col min="7" max="7" width="12.7109375" style="3" customWidth="1"/>
    <col min="8" max="8" width="21.85546875" style="3" customWidth="1"/>
    <col min="9" max="9" width="12.7109375" style="3" customWidth="1"/>
    <col min="10" max="10" width="14.7109375" style="3" customWidth="1"/>
    <col min="11" max="11" width="11.42578125" style="3"/>
    <col min="12" max="16384" width="11.42578125" style="2"/>
  </cols>
  <sheetData>
    <row r="1" spans="1:11" ht="21" customHeight="1" x14ac:dyDescent="0.25">
      <c r="A1" s="78"/>
      <c r="B1" s="71" t="s">
        <v>109</v>
      </c>
      <c r="C1" s="71"/>
      <c r="D1" s="71"/>
      <c r="E1" s="71"/>
      <c r="F1" s="71"/>
      <c r="G1" s="71"/>
      <c r="H1" s="71"/>
      <c r="I1" s="71"/>
      <c r="J1" s="71"/>
      <c r="K1" s="1"/>
    </row>
    <row r="2" spans="1:11" ht="31.5" x14ac:dyDescent="0.25">
      <c r="A2" s="78"/>
      <c r="B2" s="72" t="s">
        <v>0</v>
      </c>
      <c r="C2" s="72"/>
      <c r="D2" s="72" t="s">
        <v>1</v>
      </c>
      <c r="E2" s="72"/>
      <c r="F2" s="72"/>
      <c r="G2" s="72"/>
      <c r="H2" s="72"/>
      <c r="I2" s="52" t="s">
        <v>2</v>
      </c>
      <c r="J2" s="52" t="s">
        <v>3</v>
      </c>
      <c r="K2" s="1"/>
    </row>
    <row r="3" spans="1:11" x14ac:dyDescent="0.25">
      <c r="A3" s="78"/>
      <c r="B3" s="73" t="s">
        <v>4</v>
      </c>
      <c r="C3" s="73"/>
      <c r="D3" s="73"/>
      <c r="E3" s="73"/>
      <c r="F3" s="73"/>
      <c r="G3" s="73"/>
      <c r="H3" s="73"/>
      <c r="I3" s="6"/>
      <c r="J3" s="53"/>
      <c r="K3" s="1"/>
    </row>
    <row r="4" spans="1:11" x14ac:dyDescent="0.25">
      <c r="A4" s="74"/>
      <c r="B4" s="74"/>
      <c r="C4" s="74"/>
      <c r="D4" s="74"/>
      <c r="E4" s="74"/>
      <c r="F4" s="74"/>
      <c r="G4" s="74"/>
      <c r="H4" s="74"/>
      <c r="I4" s="74"/>
      <c r="J4" s="74"/>
      <c r="K4" s="1"/>
    </row>
    <row r="5" spans="1:11" ht="3" customHeight="1" x14ac:dyDescent="0.25">
      <c r="A5" s="75"/>
      <c r="B5" s="75"/>
      <c r="C5" s="75"/>
      <c r="D5" s="75"/>
      <c r="E5" s="75"/>
      <c r="F5" s="75"/>
      <c r="G5" s="75"/>
      <c r="H5" s="75"/>
      <c r="I5" s="75"/>
      <c r="J5" s="75"/>
      <c r="K5" s="1"/>
    </row>
    <row r="6" spans="1:11" x14ac:dyDescent="0.25">
      <c r="A6" s="76" t="s">
        <v>5</v>
      </c>
      <c r="B6" s="76"/>
      <c r="C6" s="76"/>
      <c r="D6" s="76"/>
      <c r="E6" s="76"/>
      <c r="F6" s="76"/>
      <c r="G6" s="76"/>
      <c r="H6" s="76"/>
      <c r="I6" s="76"/>
      <c r="J6" s="76"/>
      <c r="K6" s="1"/>
    </row>
    <row r="7" spans="1:11" x14ac:dyDescent="0.25">
      <c r="A7" s="77" t="s">
        <v>6</v>
      </c>
      <c r="B7" s="77"/>
      <c r="C7" s="77"/>
      <c r="D7" s="77"/>
      <c r="E7" s="77"/>
      <c r="F7" s="77"/>
      <c r="G7" s="77"/>
      <c r="H7" s="77"/>
      <c r="I7" s="77"/>
      <c r="J7" s="77"/>
      <c r="K7" s="1"/>
    </row>
    <row r="8" spans="1:11" ht="21" customHeight="1" x14ac:dyDescent="0.25">
      <c r="A8" s="7" t="s">
        <v>7</v>
      </c>
      <c r="B8" s="91" t="s">
        <v>8</v>
      </c>
      <c r="C8" s="91"/>
      <c r="D8" s="91"/>
      <c r="E8" s="91"/>
      <c r="F8" s="91"/>
      <c r="G8" s="91"/>
      <c r="H8" s="91"/>
      <c r="I8" s="91"/>
      <c r="J8" s="91"/>
      <c r="K8" s="1"/>
    </row>
    <row r="9" spans="1:11" ht="21" customHeight="1" x14ac:dyDescent="0.25">
      <c r="A9" s="8" t="s">
        <v>9</v>
      </c>
      <c r="B9" s="91" t="s">
        <v>10</v>
      </c>
      <c r="C9" s="91"/>
      <c r="D9" s="91"/>
      <c r="E9" s="91"/>
      <c r="F9" s="91"/>
      <c r="G9" s="91"/>
      <c r="H9" s="91"/>
      <c r="I9" s="91"/>
      <c r="J9" s="91"/>
      <c r="K9" s="1"/>
    </row>
    <row r="10" spans="1:11" ht="21" customHeight="1" x14ac:dyDescent="0.25">
      <c r="A10" s="8" t="s">
        <v>11</v>
      </c>
      <c r="B10" s="91" t="s">
        <v>10</v>
      </c>
      <c r="C10" s="91"/>
      <c r="D10" s="91"/>
      <c r="E10" s="91"/>
      <c r="F10" s="91"/>
      <c r="G10" s="91"/>
      <c r="H10" s="91"/>
      <c r="I10" s="91"/>
      <c r="J10" s="91"/>
      <c r="K10" s="1"/>
    </row>
    <row r="11" spans="1:11" ht="45" customHeight="1" x14ac:dyDescent="0.25">
      <c r="A11" s="7" t="s">
        <v>12</v>
      </c>
      <c r="B11" s="79" t="s">
        <v>13</v>
      </c>
      <c r="C11" s="79"/>
      <c r="D11" s="79"/>
      <c r="E11" s="79"/>
      <c r="F11" s="79"/>
      <c r="G11" s="79"/>
      <c r="H11" s="79"/>
      <c r="I11" s="79"/>
      <c r="J11" s="79"/>
    </row>
    <row r="12" spans="1:11" ht="45" customHeight="1" x14ac:dyDescent="0.25">
      <c r="A12" s="7" t="s">
        <v>14</v>
      </c>
      <c r="B12" s="79" t="s">
        <v>15</v>
      </c>
      <c r="C12" s="79"/>
      <c r="D12" s="79"/>
      <c r="E12" s="79"/>
      <c r="F12" s="79"/>
      <c r="G12" s="79"/>
      <c r="H12" s="79"/>
      <c r="I12" s="79"/>
      <c r="J12" s="79"/>
    </row>
    <row r="13" spans="1:11" x14ac:dyDescent="0.25">
      <c r="A13" s="76" t="s">
        <v>16</v>
      </c>
      <c r="B13" s="76"/>
      <c r="C13" s="76"/>
      <c r="D13" s="76"/>
      <c r="E13" s="76"/>
      <c r="F13" s="76"/>
      <c r="G13" s="76"/>
      <c r="H13" s="76"/>
      <c r="I13" s="76"/>
      <c r="J13" s="76"/>
    </row>
    <row r="14" spans="1:11" ht="27.75" customHeight="1" x14ac:dyDescent="0.25">
      <c r="A14" s="7" t="s">
        <v>17</v>
      </c>
      <c r="B14" s="16">
        <f>_xlfn.NUMBERVALUE(LEFT($B$16,1))</f>
        <v>3</v>
      </c>
      <c r="C14" s="92" t="str">
        <f>IFERROR(VLOOKUP(B14,'[1]Validacion datos'!A2:B5,2,FALSE),"")</f>
        <v>DESARROLLO PRODUCTIVO</v>
      </c>
      <c r="D14" s="92"/>
      <c r="E14" s="92"/>
      <c r="F14" s="92"/>
      <c r="G14" s="92"/>
      <c r="H14" s="92"/>
      <c r="I14" s="92"/>
      <c r="J14" s="92"/>
    </row>
    <row r="15" spans="1:11" ht="26.25" customHeight="1" x14ac:dyDescent="0.25">
      <c r="A15" s="7" t="s">
        <v>18</v>
      </c>
      <c r="B15" s="55">
        <f>_xlfn.NUMBERVALUE(LEFT(B16,3))</f>
        <v>33</v>
      </c>
      <c r="C15" s="93" t="s">
        <v>90</v>
      </c>
      <c r="D15" s="93"/>
      <c r="E15" s="93"/>
      <c r="F15" s="93"/>
      <c r="G15" s="93"/>
      <c r="H15" s="93"/>
      <c r="I15" s="93"/>
      <c r="J15" s="93"/>
    </row>
    <row r="16" spans="1:11" ht="53.25" customHeight="1" x14ac:dyDescent="0.25">
      <c r="A16" s="7" t="s">
        <v>19</v>
      </c>
      <c r="B16" s="17" t="s">
        <v>20</v>
      </c>
      <c r="C16" s="94"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94"/>
      <c r="E16" s="94"/>
      <c r="F16" s="94"/>
      <c r="G16" s="94"/>
      <c r="H16" s="94"/>
      <c r="I16" s="94"/>
      <c r="J16" s="94"/>
    </row>
    <row r="17" spans="1:13" x14ac:dyDescent="0.25">
      <c r="A17" s="76" t="s">
        <v>21</v>
      </c>
      <c r="B17" s="76"/>
      <c r="C17" s="76"/>
      <c r="D17" s="76"/>
      <c r="E17" s="76"/>
      <c r="F17" s="76"/>
      <c r="G17" s="76"/>
      <c r="H17" s="76"/>
      <c r="I17" s="76"/>
      <c r="J17" s="76"/>
    </row>
    <row r="18" spans="1:13" ht="23.25" customHeight="1" x14ac:dyDescent="0.25">
      <c r="A18" s="7" t="s">
        <v>22</v>
      </c>
      <c r="B18" s="95" t="s">
        <v>23</v>
      </c>
      <c r="C18" s="95"/>
      <c r="D18" s="95"/>
      <c r="E18" s="95"/>
      <c r="F18" s="95"/>
      <c r="G18" s="95"/>
      <c r="H18" s="95"/>
      <c r="I18" s="95"/>
      <c r="J18" s="95"/>
    </row>
    <row r="19" spans="1:13" ht="82.5" customHeight="1" x14ac:dyDescent="0.25">
      <c r="A19" s="9" t="s">
        <v>24</v>
      </c>
      <c r="B19" s="81" t="s">
        <v>25</v>
      </c>
      <c r="C19" s="81"/>
      <c r="D19" s="81"/>
      <c r="E19" s="81"/>
      <c r="F19" s="81"/>
      <c r="G19" s="81"/>
      <c r="H19" s="81"/>
      <c r="I19" s="81"/>
      <c r="J19" s="81"/>
    </row>
    <row r="20" spans="1:13" ht="16.5" customHeight="1" x14ac:dyDescent="0.25">
      <c r="A20" s="9" t="s">
        <v>26</v>
      </c>
      <c r="B20" s="95" t="s">
        <v>27</v>
      </c>
      <c r="C20" s="95"/>
      <c r="D20" s="95"/>
      <c r="E20" s="95"/>
      <c r="F20" s="95"/>
      <c r="G20" s="95"/>
      <c r="H20" s="95"/>
      <c r="I20" s="95"/>
      <c r="J20" s="95"/>
    </row>
    <row r="21" spans="1:13" ht="24.75" customHeight="1" x14ac:dyDescent="0.25">
      <c r="A21" s="9" t="s">
        <v>28</v>
      </c>
      <c r="B21" s="96" t="s">
        <v>29</v>
      </c>
      <c r="C21" s="95"/>
      <c r="D21" s="95"/>
      <c r="E21" s="95"/>
      <c r="F21" s="95"/>
      <c r="G21" s="95"/>
      <c r="H21" s="95"/>
      <c r="I21" s="95"/>
      <c r="J21" s="95"/>
      <c r="K21" s="1"/>
    </row>
    <row r="22" spans="1:13" x14ac:dyDescent="0.25">
      <c r="A22" s="76" t="s">
        <v>30</v>
      </c>
      <c r="B22" s="76"/>
      <c r="C22" s="76"/>
      <c r="D22" s="76"/>
      <c r="E22" s="76"/>
      <c r="F22" s="76"/>
      <c r="G22" s="76"/>
      <c r="H22" s="76"/>
      <c r="I22" s="76"/>
      <c r="J22" s="76"/>
    </row>
    <row r="23" spans="1:13" x14ac:dyDescent="0.25">
      <c r="A23" s="77" t="s">
        <v>31</v>
      </c>
      <c r="B23" s="77"/>
      <c r="C23" s="77"/>
      <c r="D23" s="77"/>
      <c r="E23" s="77"/>
      <c r="F23" s="77"/>
      <c r="G23" s="77"/>
      <c r="H23" s="77"/>
      <c r="I23" s="77"/>
      <c r="J23" s="77"/>
      <c r="K23" s="1"/>
    </row>
    <row r="24" spans="1:13" ht="15" customHeight="1" x14ac:dyDescent="0.25">
      <c r="A24" s="83" t="s">
        <v>32</v>
      </c>
      <c r="B24" s="83"/>
      <c r="C24" s="83" t="s">
        <v>33</v>
      </c>
      <c r="D24" s="83"/>
      <c r="E24" s="83"/>
      <c r="F24" s="83" t="s">
        <v>34</v>
      </c>
      <c r="G24" s="83"/>
      <c r="H24" s="83"/>
      <c r="I24" s="83" t="s">
        <v>35</v>
      </c>
      <c r="J24" s="83"/>
    </row>
    <row r="25" spans="1:13" ht="20.25" customHeight="1" x14ac:dyDescent="0.25">
      <c r="A25" s="84">
        <v>2051192175</v>
      </c>
      <c r="B25" s="84"/>
      <c r="C25" s="84">
        <v>2051192175</v>
      </c>
      <c r="D25" s="84"/>
      <c r="E25" s="84"/>
      <c r="F25" s="84">
        <v>995504685.45000005</v>
      </c>
      <c r="G25" s="84"/>
      <c r="H25" s="84"/>
      <c r="I25" s="85">
        <f>F25/C25</f>
        <v>0.48532979873034082</v>
      </c>
      <c r="J25" s="85"/>
      <c r="K25" s="15"/>
    </row>
    <row r="26" spans="1:13" x14ac:dyDescent="0.25">
      <c r="A26" s="77" t="s">
        <v>36</v>
      </c>
      <c r="B26" s="77"/>
      <c r="C26" s="77"/>
      <c r="D26" s="77"/>
      <c r="E26" s="77"/>
      <c r="F26" s="77"/>
      <c r="G26" s="77"/>
      <c r="H26" s="77"/>
      <c r="I26" s="77"/>
      <c r="J26" s="77"/>
      <c r="K26" s="1"/>
    </row>
    <row r="27" spans="1:13" ht="15" customHeight="1" x14ac:dyDescent="0.25">
      <c r="A27" s="11"/>
      <c r="B27" s="11"/>
      <c r="C27" s="86" t="s">
        <v>37</v>
      </c>
      <c r="D27" s="97"/>
      <c r="E27" s="86" t="s">
        <v>38</v>
      </c>
      <c r="F27" s="97"/>
      <c r="G27" s="86" t="s">
        <v>39</v>
      </c>
      <c r="H27" s="86"/>
      <c r="I27" s="86" t="s">
        <v>40</v>
      </c>
      <c r="J27" s="97"/>
    </row>
    <row r="28" spans="1:13" s="19" customFormat="1" ht="47.25" x14ac:dyDescent="0.25">
      <c r="A28" s="54" t="s">
        <v>41</v>
      </c>
      <c r="B28" s="54" t="s">
        <v>42</v>
      </c>
      <c r="C28" s="54" t="s">
        <v>43</v>
      </c>
      <c r="D28" s="54" t="s">
        <v>44</v>
      </c>
      <c r="E28" s="54" t="s">
        <v>45</v>
      </c>
      <c r="F28" s="54" t="s">
        <v>46</v>
      </c>
      <c r="G28" s="54" t="s">
        <v>47</v>
      </c>
      <c r="H28" s="54" t="s">
        <v>48</v>
      </c>
      <c r="I28" s="54" t="s">
        <v>49</v>
      </c>
      <c r="J28" s="54" t="s">
        <v>50</v>
      </c>
      <c r="K28" s="18"/>
      <c r="M28" s="20"/>
    </row>
    <row r="29" spans="1:13" s="19" customFormat="1" ht="54" customHeight="1" x14ac:dyDescent="0.25">
      <c r="A29" s="12" t="s">
        <v>51</v>
      </c>
      <c r="B29" s="30" t="s">
        <v>52</v>
      </c>
      <c r="C29" s="64">
        <v>450000</v>
      </c>
      <c r="D29" s="64">
        <v>2051192175</v>
      </c>
      <c r="E29" s="37">
        <v>257415</v>
      </c>
      <c r="F29" s="37">
        <v>1024846088</v>
      </c>
      <c r="G29" s="38">
        <v>266353</v>
      </c>
      <c r="H29" s="37">
        <v>513359145</v>
      </c>
      <c r="I29" s="39">
        <f>+Tabla1345[[#This Row],[Física (E)]]/Tabla1345[[#This Row],[Física (C)]]</f>
        <v>1.0347221412893577</v>
      </c>
      <c r="J29" s="14">
        <f>+Tabla1345[[#This Row],[Financiera  (F)]]/Tabla1345[[#This Row],[Financiera (D)]]</f>
        <v>0.50091340642361903</v>
      </c>
      <c r="K29" s="18"/>
      <c r="L29" s="21"/>
    </row>
    <row r="30" spans="1:13" x14ac:dyDescent="0.25">
      <c r="A30" s="76" t="s">
        <v>53</v>
      </c>
      <c r="B30" s="76"/>
      <c r="C30" s="76"/>
      <c r="D30" s="76"/>
      <c r="E30" s="76"/>
      <c r="F30" s="76"/>
      <c r="G30" s="76"/>
      <c r="H30" s="76"/>
      <c r="I30" s="76"/>
      <c r="J30" s="76"/>
    </row>
    <row r="31" spans="1:13" x14ac:dyDescent="0.25">
      <c r="A31" s="77" t="s">
        <v>54</v>
      </c>
      <c r="B31" s="77"/>
      <c r="C31" s="77"/>
      <c r="D31" s="77"/>
      <c r="E31" s="77"/>
      <c r="F31" s="77"/>
      <c r="G31" s="77"/>
      <c r="H31" s="77"/>
      <c r="I31" s="77"/>
      <c r="J31" s="77"/>
      <c r="K31" s="1"/>
    </row>
    <row r="32" spans="1:13" ht="24.75" customHeight="1" x14ac:dyDescent="0.25">
      <c r="A32" s="10" t="s">
        <v>55</v>
      </c>
      <c r="B32" s="95" t="s">
        <v>56</v>
      </c>
      <c r="C32" s="95"/>
      <c r="D32" s="95"/>
      <c r="E32" s="95"/>
      <c r="F32" s="95"/>
      <c r="G32" s="95"/>
      <c r="H32" s="95"/>
      <c r="I32" s="95"/>
      <c r="J32" s="95"/>
    </row>
    <row r="33" spans="1:11" ht="31.5" x14ac:dyDescent="0.25">
      <c r="A33" s="10" t="s">
        <v>57</v>
      </c>
      <c r="B33" s="95" t="s">
        <v>58</v>
      </c>
      <c r="C33" s="95"/>
      <c r="D33" s="95"/>
      <c r="E33" s="95"/>
      <c r="F33" s="95"/>
      <c r="G33" s="95"/>
      <c r="H33" s="95"/>
      <c r="I33" s="95"/>
      <c r="J33" s="95"/>
    </row>
    <row r="34" spans="1:11" ht="57.75" customHeight="1" x14ac:dyDescent="0.25">
      <c r="A34" s="10" t="s">
        <v>59</v>
      </c>
      <c r="B34" s="98" t="s">
        <v>116</v>
      </c>
      <c r="C34" s="98"/>
      <c r="D34" s="98"/>
      <c r="E34" s="98"/>
      <c r="F34" s="98"/>
      <c r="G34" s="98"/>
      <c r="H34" s="98"/>
      <c r="I34" s="98"/>
      <c r="J34" s="98"/>
    </row>
    <row r="35" spans="1:11" ht="156.75" customHeight="1" x14ac:dyDescent="0.25">
      <c r="A35" s="10" t="s">
        <v>60</v>
      </c>
      <c r="B35" s="90" t="s">
        <v>117</v>
      </c>
      <c r="C35" s="90"/>
      <c r="D35" s="90"/>
      <c r="E35" s="90"/>
      <c r="F35" s="90"/>
      <c r="G35" s="90"/>
      <c r="H35" s="90"/>
      <c r="I35" s="90"/>
      <c r="J35" s="90"/>
    </row>
    <row r="36" spans="1:11" x14ac:dyDescent="0.25">
      <c r="A36" s="76" t="s">
        <v>61</v>
      </c>
      <c r="B36" s="76"/>
      <c r="C36" s="76"/>
      <c r="D36" s="76"/>
      <c r="E36" s="76"/>
      <c r="F36" s="76"/>
      <c r="G36" s="76"/>
      <c r="H36" s="76"/>
      <c r="I36" s="76"/>
      <c r="J36" s="76"/>
    </row>
    <row r="37" spans="1:11" x14ac:dyDescent="0.25">
      <c r="A37" s="88" t="s">
        <v>62</v>
      </c>
      <c r="B37" s="88"/>
      <c r="C37" s="88"/>
      <c r="D37" s="88"/>
      <c r="E37" s="88"/>
      <c r="F37" s="88"/>
      <c r="G37" s="88"/>
      <c r="H37" s="88"/>
      <c r="I37" s="88"/>
      <c r="J37" s="88"/>
      <c r="K37" s="1"/>
    </row>
    <row r="38" spans="1:11" ht="39.75" customHeight="1" x14ac:dyDescent="0.25">
      <c r="A38" s="81"/>
      <c r="B38" s="81"/>
      <c r="C38" s="81"/>
      <c r="D38" s="81"/>
      <c r="E38" s="81"/>
      <c r="F38" s="81"/>
      <c r="G38" s="81"/>
      <c r="H38" s="81"/>
      <c r="I38" s="81"/>
      <c r="J38" s="81"/>
    </row>
    <row r="39" spans="1:11" x14ac:dyDescent="0.25">
      <c r="A39" s="57"/>
      <c r="B39" s="57"/>
      <c r="C39" s="57"/>
      <c r="D39" s="57"/>
      <c r="E39" s="57"/>
      <c r="F39" s="57"/>
      <c r="G39" s="57"/>
      <c r="H39" s="57"/>
      <c r="I39" s="57"/>
      <c r="J39" s="57"/>
    </row>
    <row r="40" spans="1:11" x14ac:dyDescent="0.25">
      <c r="A40" s="57"/>
      <c r="B40" s="57"/>
      <c r="C40" s="57"/>
      <c r="D40" s="57"/>
      <c r="E40" s="57"/>
      <c r="F40" s="57"/>
      <c r="G40" s="57"/>
      <c r="H40" s="57"/>
      <c r="I40" s="57"/>
      <c r="J40" s="57"/>
    </row>
    <row r="41" spans="1:11" x14ac:dyDescent="0.25">
      <c r="A41" s="57"/>
      <c r="B41" s="57"/>
      <c r="C41" s="57"/>
      <c r="D41" s="57"/>
      <c r="E41" s="57"/>
      <c r="F41" s="57"/>
      <c r="G41" s="57"/>
      <c r="H41" s="57"/>
      <c r="I41" s="57"/>
      <c r="J41" s="57"/>
    </row>
    <row r="42" spans="1:11" x14ac:dyDescent="0.25">
      <c r="A42" s="57"/>
      <c r="B42" s="57"/>
      <c r="C42" s="57"/>
      <c r="D42" s="57"/>
      <c r="E42" s="57"/>
      <c r="F42" s="57"/>
      <c r="G42" s="57"/>
      <c r="H42" s="57"/>
      <c r="I42" s="57"/>
      <c r="J42" s="57"/>
    </row>
    <row r="43" spans="1:11" x14ac:dyDescent="0.25">
      <c r="A43" s="57"/>
      <c r="B43" s="57"/>
      <c r="C43" s="57"/>
      <c r="D43" s="57"/>
      <c r="E43" s="57"/>
      <c r="F43" s="57"/>
      <c r="G43" s="57"/>
      <c r="H43" s="57"/>
      <c r="I43" s="57"/>
      <c r="J43" s="57"/>
    </row>
    <row r="44" spans="1:11" x14ac:dyDescent="0.25">
      <c r="A44" s="57"/>
      <c r="B44" s="57"/>
      <c r="C44" s="57"/>
      <c r="D44" s="57"/>
      <c r="E44" s="57"/>
      <c r="F44" s="57"/>
      <c r="G44" s="57"/>
      <c r="H44" s="57"/>
      <c r="I44" s="57"/>
      <c r="J44" s="57"/>
    </row>
    <row r="45" spans="1:11" x14ac:dyDescent="0.25">
      <c r="A45" s="57"/>
      <c r="B45" s="57"/>
      <c r="C45" s="57"/>
      <c r="D45" s="57"/>
      <c r="E45" s="57"/>
      <c r="F45" s="57"/>
      <c r="G45" s="57"/>
      <c r="H45" s="57"/>
      <c r="I45" s="57"/>
      <c r="J45" s="57"/>
    </row>
    <row r="46" spans="1:11" x14ac:dyDescent="0.25">
      <c r="A46" s="57"/>
      <c r="B46" s="57"/>
      <c r="C46" s="57"/>
      <c r="D46" s="57"/>
      <c r="E46" s="57"/>
      <c r="F46" s="57"/>
      <c r="G46" s="57"/>
      <c r="H46" s="57"/>
      <c r="I46" s="57"/>
      <c r="J46" s="57"/>
    </row>
    <row r="47" spans="1:11" x14ac:dyDescent="0.25">
      <c r="A47" s="57"/>
      <c r="B47" s="57"/>
      <c r="C47" s="57"/>
      <c r="D47" s="57"/>
      <c r="E47" s="57"/>
      <c r="F47" s="57"/>
      <c r="G47" s="57"/>
      <c r="H47" s="57"/>
      <c r="I47" s="57"/>
      <c r="J47" s="57"/>
    </row>
    <row r="48" spans="1:11" x14ac:dyDescent="0.25">
      <c r="A48" s="57"/>
      <c r="B48" s="57"/>
      <c r="C48" s="57"/>
      <c r="D48" s="57"/>
      <c r="E48" s="57"/>
      <c r="F48" s="57"/>
      <c r="G48" s="57"/>
      <c r="H48" s="57"/>
      <c r="I48" s="57"/>
      <c r="J48" s="57"/>
    </row>
    <row r="49" spans="1:10" x14ac:dyDescent="0.25">
      <c r="A49" s="57"/>
      <c r="B49" s="57"/>
      <c r="C49" s="57"/>
      <c r="D49" s="57"/>
      <c r="E49" s="57"/>
      <c r="F49" s="57"/>
      <c r="G49" s="57"/>
      <c r="H49" s="57"/>
      <c r="I49" s="57"/>
      <c r="J49" s="57"/>
    </row>
    <row r="50" spans="1:10" x14ac:dyDescent="0.25">
      <c r="A50" s="57"/>
      <c r="B50" s="57"/>
      <c r="C50" s="57"/>
      <c r="D50" s="57"/>
      <c r="E50" s="57"/>
      <c r="F50" s="57"/>
      <c r="G50" s="57"/>
      <c r="H50" s="57"/>
      <c r="I50" s="57"/>
      <c r="J50" s="57"/>
    </row>
    <row r="51" spans="1:10" x14ac:dyDescent="0.25">
      <c r="A51" s="57"/>
      <c r="B51" s="57"/>
      <c r="C51" s="57"/>
      <c r="D51" s="57"/>
      <c r="E51" s="57"/>
      <c r="F51" s="57"/>
      <c r="G51" s="57"/>
      <c r="H51" s="57"/>
      <c r="I51" s="57"/>
      <c r="J51" s="57"/>
    </row>
    <row r="52" spans="1:10" x14ac:dyDescent="0.25">
      <c r="A52" s="57"/>
      <c r="B52" s="57"/>
      <c r="C52" s="57"/>
      <c r="D52" s="57"/>
      <c r="E52" s="57"/>
      <c r="F52" s="57"/>
      <c r="G52" s="57"/>
      <c r="H52" s="57"/>
      <c r="I52" s="57"/>
      <c r="J52" s="57"/>
    </row>
    <row r="53" spans="1:10" x14ac:dyDescent="0.25">
      <c r="A53" s="57"/>
      <c r="B53" s="57"/>
      <c r="C53" s="57"/>
      <c r="D53" s="57"/>
      <c r="E53" s="57"/>
      <c r="F53" s="57"/>
      <c r="G53" s="57"/>
      <c r="H53" s="57"/>
      <c r="I53" s="57"/>
      <c r="J53" s="57"/>
    </row>
    <row r="54" spans="1:10" x14ac:dyDescent="0.25">
      <c r="A54" s="57"/>
      <c r="B54" s="57"/>
      <c r="C54" s="57"/>
      <c r="D54" s="57"/>
      <c r="E54" s="57"/>
      <c r="F54" s="57"/>
      <c r="G54" s="57"/>
      <c r="H54" s="57"/>
      <c r="I54" s="57"/>
      <c r="J54" s="57"/>
    </row>
  </sheetData>
  <mergeCells count="48">
    <mergeCell ref="A37:J37"/>
    <mergeCell ref="A38:J38"/>
    <mergeCell ref="A31:J31"/>
    <mergeCell ref="B32:J32"/>
    <mergeCell ref="B33:J33"/>
    <mergeCell ref="B34:J34"/>
    <mergeCell ref="B35:J35"/>
    <mergeCell ref="A36:J36"/>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 ref="A1:A3"/>
  </mergeCells>
  <dataValidations xWindow="992" yWindow="516"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2:J32"/>
    <dataValidation allowBlank="1" showInputMessage="1" showErrorMessage="1" prompt="¿En qué consiste el producto? su objetivo" sqref="B33:J33"/>
    <dataValidation allowBlank="1" showInputMessage="1" showErrorMessage="1" prompt="1. Describir lo plasmado en el presupuesto_x000a_2. Describir lo alcanzado en términos financieros y de producción " sqref="B34:J34"/>
    <dataValidation allowBlank="1" showInputMessage="1" showErrorMessage="1" prompt="De existir desvío, explicar razones." sqref="B35:J35"/>
    <dataValidation allowBlank="1" showInputMessage="1" showErrorMessage="1" prompt="Oportunidades de mejora identificadas" sqref="A38:J38"/>
    <dataValidation allowBlank="1" showInputMessage="1" showErrorMessage="1" prompt="Presupuesto del programa" sqref="F25 A25:C25"/>
    <dataValidation allowBlank="1" showInputMessage="1" showErrorMessage="1" prompt="¿En qué consiste el programa?" sqref="B19:J19"/>
    <dataValidation allowBlank="1" showInputMessage="1" showErrorMessage="1" prompt="Nombre de cada producto" sqref="A28:A29"/>
    <dataValidation allowBlank="1" showInputMessage="1" showErrorMessage="1" prompt="Nombre del indicador" sqref="B28:B29"/>
    <dataValidation allowBlank="1" showInputMessage="1" showErrorMessage="1" prompt="Meta anual del indicador" sqref="E28 C28:C29"/>
    <dataValidation allowBlank="1" showInputMessage="1" showErrorMessage="1" prompt="Monto presupuestado para el producto" sqref="F28 D29:F29 D28"/>
    <dataValidation allowBlank="1" showInputMessage="1" showErrorMessage="1" prompt="Meta alcanzada en el trimestre" sqref="G28:G29"/>
    <dataValidation allowBlank="1" showInputMessage="1" showErrorMessage="1" prompt="Monto ejecutado en el trimestre" sqref="H28:H29"/>
  </dataValidations>
  <pageMargins left="0.7" right="0.7" top="0.68" bottom="0.75" header="0.3" footer="0.3"/>
  <pageSetup scale="4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K57"/>
  <sheetViews>
    <sheetView topLeftCell="A28" zoomScale="85" zoomScaleNormal="85" zoomScaleSheetLayoutView="70" zoomScalePageLayoutView="85" workbookViewId="0">
      <selection activeCell="B39" sqref="B39"/>
    </sheetView>
  </sheetViews>
  <sheetFormatPr baseColWidth="10" defaultColWidth="11.42578125" defaultRowHeight="15.75" x14ac:dyDescent="0.25"/>
  <cols>
    <col min="1" max="1" width="29.7109375" style="3" customWidth="1"/>
    <col min="2" max="2" width="13.140625" style="3" customWidth="1"/>
    <col min="3" max="3" width="12.5703125" style="3" customWidth="1"/>
    <col min="4" max="4" width="14.42578125" style="3" customWidth="1"/>
    <col min="5" max="5" width="12.7109375" style="3" customWidth="1"/>
    <col min="6" max="6" width="15.7109375" style="3" customWidth="1"/>
    <col min="7" max="7" width="12.7109375" style="3" customWidth="1"/>
    <col min="8" max="8" width="15" style="3" customWidth="1"/>
    <col min="9" max="9" width="15.7109375" style="3" customWidth="1"/>
    <col min="10" max="10" width="16.85546875" style="3" customWidth="1"/>
    <col min="11" max="11" width="11.42578125" style="3"/>
    <col min="12" max="16384" width="11.42578125" style="2"/>
  </cols>
  <sheetData>
    <row r="1" spans="1:11" ht="29.25" customHeight="1" x14ac:dyDescent="0.25">
      <c r="A1" s="78"/>
      <c r="B1" s="71" t="s">
        <v>109</v>
      </c>
      <c r="C1" s="71"/>
      <c r="D1" s="71"/>
      <c r="E1" s="71"/>
      <c r="F1" s="71"/>
      <c r="G1" s="71"/>
      <c r="H1" s="71"/>
      <c r="I1" s="71"/>
      <c r="J1" s="71"/>
      <c r="K1" s="1"/>
    </row>
    <row r="2" spans="1:11" ht="30" customHeight="1" x14ac:dyDescent="0.25">
      <c r="A2" s="78"/>
      <c r="B2" s="72" t="s">
        <v>0</v>
      </c>
      <c r="C2" s="72"/>
      <c r="D2" s="72" t="s">
        <v>1</v>
      </c>
      <c r="E2" s="72"/>
      <c r="F2" s="72"/>
      <c r="G2" s="72"/>
      <c r="H2" s="72"/>
      <c r="I2" s="52" t="s">
        <v>2</v>
      </c>
      <c r="J2" s="52" t="s">
        <v>3</v>
      </c>
      <c r="K2" s="1"/>
    </row>
    <row r="3" spans="1:11" x14ac:dyDescent="0.25">
      <c r="A3" s="78"/>
      <c r="B3" s="73" t="s">
        <v>4</v>
      </c>
      <c r="C3" s="73"/>
      <c r="D3" s="73"/>
      <c r="E3" s="73"/>
      <c r="F3" s="73"/>
      <c r="G3" s="73"/>
      <c r="H3" s="73"/>
      <c r="I3" s="6"/>
      <c r="J3" s="53"/>
      <c r="K3" s="1"/>
    </row>
    <row r="4" spans="1:11" x14ac:dyDescent="0.25">
      <c r="A4" s="74"/>
      <c r="B4" s="74"/>
      <c r="C4" s="74"/>
      <c r="D4" s="74"/>
      <c r="E4" s="74"/>
      <c r="F4" s="74"/>
      <c r="G4" s="74"/>
      <c r="H4" s="74"/>
      <c r="I4" s="74"/>
      <c r="J4" s="74"/>
      <c r="K4" s="1"/>
    </row>
    <row r="5" spans="1:11" ht="3" customHeight="1" x14ac:dyDescent="0.25">
      <c r="A5" s="75"/>
      <c r="B5" s="75"/>
      <c r="C5" s="75"/>
      <c r="D5" s="75"/>
      <c r="E5" s="75"/>
      <c r="F5" s="75"/>
      <c r="G5" s="75"/>
      <c r="H5" s="75"/>
      <c r="I5" s="75"/>
      <c r="J5" s="75"/>
      <c r="K5" s="1"/>
    </row>
    <row r="6" spans="1:11" x14ac:dyDescent="0.25">
      <c r="A6" s="76" t="s">
        <v>5</v>
      </c>
      <c r="B6" s="76"/>
      <c r="C6" s="76"/>
      <c r="D6" s="76"/>
      <c r="E6" s="76"/>
      <c r="F6" s="76"/>
      <c r="G6" s="76"/>
      <c r="H6" s="76"/>
      <c r="I6" s="76"/>
      <c r="J6" s="76"/>
      <c r="K6" s="1"/>
    </row>
    <row r="7" spans="1:11" x14ac:dyDescent="0.25">
      <c r="A7" s="77" t="s">
        <v>6</v>
      </c>
      <c r="B7" s="77"/>
      <c r="C7" s="77"/>
      <c r="D7" s="77"/>
      <c r="E7" s="77"/>
      <c r="F7" s="77"/>
      <c r="G7" s="77"/>
      <c r="H7" s="77"/>
      <c r="I7" s="77"/>
      <c r="J7" s="77"/>
      <c r="K7" s="1"/>
    </row>
    <row r="8" spans="1:11" x14ac:dyDescent="0.25">
      <c r="A8" s="7" t="s">
        <v>7</v>
      </c>
      <c r="B8" s="91" t="s">
        <v>8</v>
      </c>
      <c r="C8" s="91"/>
      <c r="D8" s="91"/>
      <c r="E8" s="91"/>
      <c r="F8" s="91"/>
      <c r="G8" s="91"/>
      <c r="H8" s="91"/>
      <c r="I8" s="91"/>
      <c r="J8" s="91"/>
      <c r="K8" s="1"/>
    </row>
    <row r="9" spans="1:11" ht="15" customHeight="1" x14ac:dyDescent="0.25">
      <c r="A9" s="8" t="s">
        <v>9</v>
      </c>
      <c r="B9" s="91" t="s">
        <v>10</v>
      </c>
      <c r="C9" s="91"/>
      <c r="D9" s="91"/>
      <c r="E9" s="91"/>
      <c r="F9" s="91"/>
      <c r="G9" s="91"/>
      <c r="H9" s="91"/>
      <c r="I9" s="91"/>
      <c r="J9" s="91"/>
      <c r="K9" s="1"/>
    </row>
    <row r="10" spans="1:11" x14ac:dyDescent="0.25">
      <c r="A10" s="8" t="s">
        <v>11</v>
      </c>
      <c r="B10" s="91" t="s">
        <v>10</v>
      </c>
      <c r="C10" s="91"/>
      <c r="D10" s="91"/>
      <c r="E10" s="91"/>
      <c r="F10" s="91"/>
      <c r="G10" s="91"/>
      <c r="H10" s="91"/>
      <c r="I10" s="91"/>
      <c r="J10" s="91"/>
      <c r="K10" s="1"/>
    </row>
    <row r="11" spans="1:11" ht="31.5" customHeight="1" x14ac:dyDescent="0.25">
      <c r="A11" s="7" t="s">
        <v>12</v>
      </c>
      <c r="B11" s="99" t="s">
        <v>13</v>
      </c>
      <c r="C11" s="99"/>
      <c r="D11" s="99"/>
      <c r="E11" s="99"/>
      <c r="F11" s="99"/>
      <c r="G11" s="99"/>
      <c r="H11" s="99"/>
      <c r="I11" s="99"/>
      <c r="J11" s="99"/>
    </row>
    <row r="12" spans="1:11" ht="33.75" customHeight="1" x14ac:dyDescent="0.25">
      <c r="A12" s="7" t="s">
        <v>14</v>
      </c>
      <c r="B12" s="99" t="s">
        <v>63</v>
      </c>
      <c r="C12" s="99"/>
      <c r="D12" s="99"/>
      <c r="E12" s="99"/>
      <c r="F12" s="99"/>
      <c r="G12" s="99"/>
      <c r="H12" s="99"/>
      <c r="I12" s="99"/>
      <c r="J12" s="99"/>
    </row>
    <row r="13" spans="1:11" x14ac:dyDescent="0.25">
      <c r="A13" s="76" t="s">
        <v>16</v>
      </c>
      <c r="B13" s="76"/>
      <c r="C13" s="76"/>
      <c r="D13" s="76"/>
      <c r="E13" s="76"/>
      <c r="F13" s="76"/>
      <c r="G13" s="76"/>
      <c r="H13" s="76"/>
      <c r="I13" s="76"/>
      <c r="J13" s="76"/>
    </row>
    <row r="14" spans="1:11" ht="27.75" customHeight="1" x14ac:dyDescent="0.25">
      <c r="A14" s="7" t="s">
        <v>17</v>
      </c>
      <c r="B14" s="27">
        <f>_xlfn.NUMBERVALUE(LEFT($B$16,1))</f>
        <v>3</v>
      </c>
      <c r="C14" s="100" t="str">
        <f>IFERROR(VLOOKUP(B14,'[1]Validacion datos'!A2:B5,2,FALSE),"")</f>
        <v>DESARROLLO PRODUCTIVO</v>
      </c>
      <c r="D14" s="100"/>
      <c r="E14" s="100"/>
      <c r="F14" s="100"/>
      <c r="G14" s="100"/>
      <c r="H14" s="100"/>
      <c r="I14" s="100"/>
      <c r="J14" s="100"/>
    </row>
    <row r="15" spans="1:11" ht="26.25" customHeight="1" x14ac:dyDescent="0.25">
      <c r="A15" s="7" t="s">
        <v>18</v>
      </c>
      <c r="B15" s="28">
        <f>_xlfn.NUMBERVALUE(LEFT(B16,3))</f>
        <v>33</v>
      </c>
      <c r="C15" s="100" t="s">
        <v>90</v>
      </c>
      <c r="D15" s="100"/>
      <c r="E15" s="100"/>
      <c r="F15" s="100"/>
      <c r="G15" s="100"/>
      <c r="H15" s="100"/>
      <c r="I15" s="100"/>
      <c r="J15" s="100"/>
    </row>
    <row r="16" spans="1:11" ht="31.5" customHeight="1" x14ac:dyDescent="0.25">
      <c r="A16" s="7" t="s">
        <v>19</v>
      </c>
      <c r="B16" s="29" t="s">
        <v>20</v>
      </c>
      <c r="C16" s="100"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100"/>
      <c r="E16" s="100"/>
      <c r="F16" s="100"/>
      <c r="G16" s="100"/>
      <c r="H16" s="100"/>
      <c r="I16" s="100"/>
      <c r="J16" s="100"/>
    </row>
    <row r="17" spans="1:11" x14ac:dyDescent="0.25">
      <c r="A17" s="76" t="s">
        <v>21</v>
      </c>
      <c r="B17" s="76"/>
      <c r="C17" s="76"/>
      <c r="D17" s="76"/>
      <c r="E17" s="76"/>
      <c r="F17" s="76"/>
      <c r="G17" s="76"/>
      <c r="H17" s="76"/>
      <c r="I17" s="76"/>
      <c r="J17" s="76"/>
    </row>
    <row r="18" spans="1:11" ht="21.75" customHeight="1" x14ac:dyDescent="0.25">
      <c r="A18" s="7" t="s">
        <v>22</v>
      </c>
      <c r="B18" s="95" t="s">
        <v>64</v>
      </c>
      <c r="C18" s="95"/>
      <c r="D18" s="95"/>
      <c r="E18" s="95"/>
      <c r="F18" s="95"/>
      <c r="G18" s="95"/>
      <c r="H18" s="95"/>
      <c r="I18" s="95"/>
      <c r="J18" s="95"/>
    </row>
    <row r="19" spans="1:11" ht="54" customHeight="1" x14ac:dyDescent="0.25">
      <c r="A19" s="9" t="s">
        <v>24</v>
      </c>
      <c r="B19" s="95" t="s">
        <v>65</v>
      </c>
      <c r="C19" s="95"/>
      <c r="D19" s="95"/>
      <c r="E19" s="95"/>
      <c r="F19" s="95"/>
      <c r="G19" s="95"/>
      <c r="H19" s="95"/>
      <c r="I19" s="95"/>
      <c r="J19" s="95"/>
    </row>
    <row r="20" spans="1:11" ht="24" customHeight="1" x14ac:dyDescent="0.25">
      <c r="A20" s="9" t="s">
        <v>26</v>
      </c>
      <c r="B20" s="95" t="s">
        <v>66</v>
      </c>
      <c r="C20" s="95"/>
      <c r="D20" s="95"/>
      <c r="E20" s="95"/>
      <c r="F20" s="95"/>
      <c r="G20" s="95"/>
      <c r="H20" s="95"/>
      <c r="I20" s="95"/>
      <c r="J20" s="95"/>
    </row>
    <row r="21" spans="1:11" ht="21.75" customHeight="1" x14ac:dyDescent="0.25">
      <c r="A21" s="9" t="s">
        <v>28</v>
      </c>
      <c r="B21" s="95"/>
      <c r="C21" s="95"/>
      <c r="D21" s="95"/>
      <c r="E21" s="95"/>
      <c r="F21" s="95"/>
      <c r="G21" s="95"/>
      <c r="H21" s="95"/>
      <c r="I21" s="95"/>
      <c r="J21" s="95"/>
      <c r="K21" s="1"/>
    </row>
    <row r="22" spans="1:11" x14ac:dyDescent="0.25">
      <c r="A22" s="76" t="s">
        <v>30</v>
      </c>
      <c r="B22" s="76"/>
      <c r="C22" s="76"/>
      <c r="D22" s="76"/>
      <c r="E22" s="76"/>
      <c r="F22" s="76"/>
      <c r="G22" s="76"/>
      <c r="H22" s="76"/>
      <c r="I22" s="76"/>
      <c r="J22" s="76"/>
    </row>
    <row r="23" spans="1:11" x14ac:dyDescent="0.25">
      <c r="A23" s="77" t="s">
        <v>31</v>
      </c>
      <c r="B23" s="77"/>
      <c r="C23" s="77"/>
      <c r="D23" s="77"/>
      <c r="E23" s="77"/>
      <c r="F23" s="77"/>
      <c r="G23" s="77"/>
      <c r="H23" s="77"/>
      <c r="I23" s="77"/>
      <c r="J23" s="77"/>
      <c r="K23" s="1"/>
    </row>
    <row r="24" spans="1:11" ht="15" customHeight="1" x14ac:dyDescent="0.25">
      <c r="A24" s="83" t="s">
        <v>32</v>
      </c>
      <c r="B24" s="83"/>
      <c r="C24" s="83" t="s">
        <v>33</v>
      </c>
      <c r="D24" s="83"/>
      <c r="E24" s="83"/>
      <c r="F24" s="83" t="s">
        <v>34</v>
      </c>
      <c r="G24" s="83"/>
      <c r="H24" s="83"/>
      <c r="I24" s="83" t="s">
        <v>35</v>
      </c>
      <c r="J24" s="83"/>
    </row>
    <row r="25" spans="1:11" s="5" customFormat="1" x14ac:dyDescent="0.25">
      <c r="A25" s="101">
        <v>100000</v>
      </c>
      <c r="B25" s="101"/>
      <c r="C25" s="101">
        <v>100000</v>
      </c>
      <c r="D25" s="101"/>
      <c r="E25" s="101"/>
      <c r="F25" s="101">
        <v>143027.5</v>
      </c>
      <c r="G25" s="101"/>
      <c r="H25" s="101"/>
      <c r="I25" s="102">
        <f>+F25/C25</f>
        <v>1.430275</v>
      </c>
      <c r="J25" s="102"/>
      <c r="K25" s="4"/>
    </row>
    <row r="26" spans="1:11" x14ac:dyDescent="0.25">
      <c r="A26" s="77" t="s">
        <v>36</v>
      </c>
      <c r="B26" s="77"/>
      <c r="C26" s="77"/>
      <c r="D26" s="77"/>
      <c r="E26" s="77"/>
      <c r="F26" s="77"/>
      <c r="G26" s="77"/>
      <c r="H26" s="77"/>
      <c r="I26" s="77"/>
      <c r="J26" s="77"/>
      <c r="K26" s="1"/>
    </row>
    <row r="27" spans="1:11" x14ac:dyDescent="0.25">
      <c r="A27" s="87"/>
      <c r="B27" s="87"/>
      <c r="C27" s="86" t="s">
        <v>37</v>
      </c>
      <c r="D27" s="103"/>
      <c r="E27" s="86" t="s">
        <v>67</v>
      </c>
      <c r="F27" s="103"/>
      <c r="G27" s="86" t="s">
        <v>39</v>
      </c>
      <c r="H27" s="86"/>
      <c r="I27" s="86" t="s">
        <v>40</v>
      </c>
      <c r="J27" s="103"/>
    </row>
    <row r="28" spans="1:11" ht="31.5" x14ac:dyDescent="0.25">
      <c r="A28" s="54" t="s">
        <v>41</v>
      </c>
      <c r="B28" s="54" t="s">
        <v>42</v>
      </c>
      <c r="C28" s="54" t="s">
        <v>43</v>
      </c>
      <c r="D28" s="54" t="s">
        <v>44</v>
      </c>
      <c r="E28" s="54" t="s">
        <v>45</v>
      </c>
      <c r="F28" s="54" t="s">
        <v>46</v>
      </c>
      <c r="G28" s="54" t="s">
        <v>47</v>
      </c>
      <c r="H28" s="54" t="s">
        <v>48</v>
      </c>
      <c r="I28" s="54" t="s">
        <v>49</v>
      </c>
      <c r="J28" s="54" t="s">
        <v>50</v>
      </c>
    </row>
    <row r="29" spans="1:11" ht="51.75" customHeight="1" x14ac:dyDescent="0.25">
      <c r="A29" s="12" t="s">
        <v>68</v>
      </c>
      <c r="B29" s="12" t="s">
        <v>69</v>
      </c>
      <c r="C29" s="40">
        <v>50</v>
      </c>
      <c r="D29" s="40">
        <v>100000</v>
      </c>
      <c r="E29" s="40">
        <v>25</v>
      </c>
      <c r="F29" s="37">
        <v>50000</v>
      </c>
      <c r="G29" s="38">
        <v>39</v>
      </c>
      <c r="H29" s="37">
        <v>83728</v>
      </c>
      <c r="I29" s="13">
        <f>+Tabla17[[#This Row],[Física (E)]]/Tabla17[[#This Row],[Física (C)]]</f>
        <v>1.56</v>
      </c>
      <c r="J29" s="14">
        <f>+Tabla17[Financiera  (F)]/Tabla17[Financiera (D)]</f>
        <v>1.67456</v>
      </c>
    </row>
    <row r="30" spans="1:11" x14ac:dyDescent="0.25">
      <c r="A30" s="76" t="s">
        <v>53</v>
      </c>
      <c r="B30" s="76"/>
      <c r="C30" s="76"/>
      <c r="D30" s="76"/>
      <c r="E30" s="76"/>
      <c r="F30" s="76"/>
      <c r="G30" s="76"/>
      <c r="H30" s="76"/>
      <c r="I30" s="76"/>
      <c r="J30" s="76"/>
    </row>
    <row r="31" spans="1:11" x14ac:dyDescent="0.25">
      <c r="A31" s="77" t="s">
        <v>54</v>
      </c>
      <c r="B31" s="77"/>
      <c r="C31" s="77"/>
      <c r="D31" s="77"/>
      <c r="E31" s="77"/>
      <c r="F31" s="77"/>
      <c r="G31" s="77"/>
      <c r="H31" s="77"/>
      <c r="I31" s="77"/>
      <c r="J31" s="77"/>
      <c r="K31" s="1"/>
    </row>
    <row r="32" spans="1:11" ht="20.25" customHeight="1" x14ac:dyDescent="0.25">
      <c r="A32" s="10" t="s">
        <v>55</v>
      </c>
      <c r="B32" s="95" t="s">
        <v>70</v>
      </c>
      <c r="C32" s="95"/>
      <c r="D32" s="95"/>
      <c r="E32" s="95"/>
      <c r="F32" s="95"/>
      <c r="G32" s="95"/>
      <c r="H32" s="95"/>
      <c r="I32" s="95"/>
      <c r="J32" s="95"/>
    </row>
    <row r="33" spans="1:11" ht="24.75" customHeight="1" x14ac:dyDescent="0.25">
      <c r="A33" s="10" t="s">
        <v>57</v>
      </c>
      <c r="B33" s="95" t="s">
        <v>71</v>
      </c>
      <c r="C33" s="95"/>
      <c r="D33" s="95"/>
      <c r="E33" s="95"/>
      <c r="F33" s="95"/>
      <c r="G33" s="95"/>
      <c r="H33" s="95"/>
      <c r="I33" s="95"/>
      <c r="J33" s="95"/>
    </row>
    <row r="34" spans="1:11" ht="61.5" customHeight="1" x14ac:dyDescent="0.25">
      <c r="A34" s="10" t="s">
        <v>59</v>
      </c>
      <c r="B34" s="98" t="s">
        <v>110</v>
      </c>
      <c r="C34" s="98"/>
      <c r="D34" s="98"/>
      <c r="E34" s="98"/>
      <c r="F34" s="98"/>
      <c r="G34" s="98"/>
      <c r="H34" s="98"/>
      <c r="I34" s="98"/>
      <c r="J34" s="98"/>
    </row>
    <row r="35" spans="1:11" ht="141" customHeight="1" x14ac:dyDescent="0.25">
      <c r="A35" s="10" t="s">
        <v>60</v>
      </c>
      <c r="B35" s="98" t="s">
        <v>111</v>
      </c>
      <c r="C35" s="98"/>
      <c r="D35" s="98"/>
      <c r="E35" s="98"/>
      <c r="F35" s="98"/>
      <c r="G35" s="98"/>
      <c r="H35" s="98"/>
      <c r="I35" s="98"/>
      <c r="J35" s="98"/>
    </row>
    <row r="36" spans="1:11" x14ac:dyDescent="0.25">
      <c r="A36" s="76" t="s">
        <v>61</v>
      </c>
      <c r="B36" s="76"/>
      <c r="C36" s="76"/>
      <c r="D36" s="76"/>
      <c r="E36" s="76"/>
      <c r="F36" s="76"/>
      <c r="G36" s="76"/>
      <c r="H36" s="76"/>
      <c r="I36" s="76"/>
      <c r="J36" s="76"/>
    </row>
    <row r="37" spans="1:11" x14ac:dyDescent="0.25">
      <c r="A37" s="88" t="s">
        <v>62</v>
      </c>
      <c r="B37" s="88"/>
      <c r="C37" s="88"/>
      <c r="D37" s="88"/>
      <c r="E37" s="88"/>
      <c r="F37" s="88"/>
      <c r="G37" s="88"/>
      <c r="H37" s="88"/>
      <c r="I37" s="88"/>
      <c r="J37" s="88"/>
      <c r="K37" s="1"/>
    </row>
    <row r="38" spans="1:11" ht="49.5" customHeight="1" x14ac:dyDescent="0.25">
      <c r="A38" s="95" t="s">
        <v>107</v>
      </c>
      <c r="B38" s="95"/>
      <c r="C38" s="95"/>
      <c r="D38" s="95"/>
      <c r="E38" s="95"/>
      <c r="F38" s="95"/>
      <c r="G38" s="95"/>
      <c r="H38" s="95"/>
      <c r="I38" s="95"/>
      <c r="J38" s="95"/>
    </row>
    <row r="39" spans="1:11" x14ac:dyDescent="0.25">
      <c r="A39" s="57"/>
      <c r="B39" s="57"/>
      <c r="C39" s="57"/>
      <c r="D39" s="57"/>
      <c r="E39" s="57"/>
      <c r="F39" s="57"/>
      <c r="G39" s="57"/>
      <c r="H39" s="57"/>
      <c r="I39" s="57"/>
      <c r="J39" s="57"/>
    </row>
    <row r="40" spans="1:11" x14ac:dyDescent="0.25">
      <c r="A40" s="57"/>
      <c r="B40" s="57"/>
      <c r="C40" s="57"/>
      <c r="D40" s="57"/>
      <c r="E40" s="57"/>
      <c r="F40" s="57"/>
      <c r="G40" s="57"/>
      <c r="H40" s="57"/>
      <c r="I40" s="57"/>
      <c r="J40" s="57"/>
    </row>
    <row r="41" spans="1:11" x14ac:dyDescent="0.25">
      <c r="A41" s="57"/>
      <c r="B41" s="57"/>
      <c r="C41" s="57"/>
      <c r="D41" s="57"/>
      <c r="E41" s="57"/>
      <c r="F41" s="57"/>
      <c r="G41" s="57"/>
      <c r="H41" s="57"/>
      <c r="I41" s="57"/>
      <c r="J41" s="57"/>
    </row>
    <row r="42" spans="1:11" x14ac:dyDescent="0.25">
      <c r="A42" s="57"/>
      <c r="B42" s="57"/>
      <c r="C42" s="57"/>
      <c r="D42" s="57"/>
      <c r="E42" s="57"/>
      <c r="F42" s="57"/>
      <c r="G42" s="57"/>
      <c r="H42" s="57"/>
      <c r="I42" s="57"/>
      <c r="J42" s="57"/>
    </row>
    <row r="43" spans="1:11" x14ac:dyDescent="0.25">
      <c r="A43" s="57"/>
      <c r="B43" s="57"/>
      <c r="C43" s="57"/>
      <c r="D43" s="57"/>
      <c r="E43" s="57"/>
      <c r="F43" s="57"/>
      <c r="G43" s="57"/>
      <c r="H43" s="57"/>
      <c r="I43" s="57"/>
      <c r="J43" s="57"/>
    </row>
    <row r="44" spans="1:11" x14ac:dyDescent="0.25">
      <c r="A44" s="57"/>
      <c r="B44" s="57"/>
      <c r="C44" s="57"/>
      <c r="D44" s="57"/>
      <c r="E44" s="57"/>
      <c r="F44" s="57"/>
      <c r="G44" s="57"/>
      <c r="H44" s="57"/>
      <c r="I44" s="57"/>
      <c r="J44" s="57"/>
    </row>
    <row r="45" spans="1:11" x14ac:dyDescent="0.25">
      <c r="A45" s="57"/>
      <c r="B45" s="57"/>
      <c r="C45" s="57"/>
      <c r="D45" s="57"/>
      <c r="E45" s="57"/>
      <c r="F45" s="57"/>
      <c r="G45" s="57"/>
      <c r="H45" s="57"/>
      <c r="I45" s="57"/>
      <c r="J45" s="57"/>
    </row>
    <row r="46" spans="1:11" x14ac:dyDescent="0.25">
      <c r="A46" s="57"/>
      <c r="B46" s="57"/>
      <c r="C46" s="57"/>
      <c r="D46" s="57"/>
      <c r="E46" s="57"/>
      <c r="F46" s="57"/>
      <c r="G46" s="57"/>
      <c r="H46" s="57"/>
      <c r="I46" s="57"/>
      <c r="J46" s="57"/>
    </row>
    <row r="47" spans="1:11" x14ac:dyDescent="0.25">
      <c r="A47" s="57"/>
      <c r="B47" s="57"/>
      <c r="C47" s="57"/>
      <c r="D47" s="57"/>
      <c r="E47" s="57"/>
      <c r="F47" s="57"/>
      <c r="G47" s="57"/>
      <c r="H47" s="57"/>
      <c r="I47" s="57"/>
      <c r="J47" s="57"/>
    </row>
    <row r="48" spans="1:11" x14ac:dyDescent="0.25">
      <c r="A48" s="57"/>
      <c r="B48" s="57"/>
      <c r="C48" s="57"/>
      <c r="D48" s="57"/>
      <c r="E48" s="57"/>
      <c r="F48" s="57"/>
      <c r="G48" s="57"/>
      <c r="H48" s="57"/>
      <c r="I48" s="57"/>
      <c r="J48" s="57"/>
    </row>
    <row r="49" spans="1:10" x14ac:dyDescent="0.25">
      <c r="A49" s="57"/>
      <c r="B49" s="57"/>
      <c r="C49" s="57"/>
      <c r="D49" s="57"/>
      <c r="E49" s="57"/>
      <c r="F49" s="57"/>
      <c r="G49" s="57"/>
      <c r="H49" s="57"/>
      <c r="I49" s="57"/>
      <c r="J49" s="57"/>
    </row>
    <row r="50" spans="1:10" x14ac:dyDescent="0.25">
      <c r="A50" s="57"/>
      <c r="B50" s="57"/>
      <c r="C50" s="57"/>
      <c r="D50" s="57"/>
      <c r="E50" s="57"/>
      <c r="F50" s="57"/>
      <c r="G50" s="57"/>
      <c r="H50" s="57"/>
      <c r="I50" s="57"/>
      <c r="J50" s="57"/>
    </row>
    <row r="51" spans="1:10" x14ac:dyDescent="0.25">
      <c r="A51" s="57"/>
      <c r="B51" s="57"/>
      <c r="C51" s="57"/>
      <c r="D51" s="57"/>
      <c r="E51" s="57"/>
      <c r="F51" s="57"/>
      <c r="G51" s="57"/>
      <c r="H51" s="57"/>
      <c r="I51" s="57"/>
      <c r="J51" s="57"/>
    </row>
    <row r="52" spans="1:10" x14ac:dyDescent="0.25">
      <c r="A52" s="57"/>
      <c r="B52" s="57"/>
      <c r="C52" s="57"/>
      <c r="D52" s="57"/>
      <c r="E52" s="57"/>
      <c r="F52" s="57"/>
      <c r="G52" s="57"/>
      <c r="H52" s="57"/>
      <c r="I52" s="57"/>
      <c r="J52" s="57"/>
    </row>
    <row r="53" spans="1:10" x14ac:dyDescent="0.25">
      <c r="A53" s="57"/>
      <c r="B53" s="57"/>
      <c r="C53" s="57"/>
      <c r="D53" s="57"/>
      <c r="E53" s="57"/>
      <c r="F53" s="57"/>
      <c r="G53" s="57"/>
      <c r="H53" s="57"/>
      <c r="I53" s="57"/>
      <c r="J53" s="57"/>
    </row>
    <row r="54" spans="1:10" x14ac:dyDescent="0.25">
      <c r="A54" s="57"/>
      <c r="B54" s="57"/>
      <c r="C54" s="57"/>
      <c r="D54" s="57"/>
      <c r="E54" s="57"/>
      <c r="F54" s="57"/>
      <c r="G54" s="57"/>
      <c r="H54" s="57"/>
      <c r="I54" s="57"/>
      <c r="J54" s="57"/>
    </row>
    <row r="55" spans="1:10" x14ac:dyDescent="0.25">
      <c r="A55" s="57"/>
      <c r="B55" s="57"/>
      <c r="C55" s="57"/>
      <c r="D55" s="57"/>
      <c r="E55" s="57"/>
      <c r="F55" s="57"/>
      <c r="G55" s="57"/>
      <c r="H55" s="57"/>
      <c r="I55" s="57"/>
      <c r="J55" s="57"/>
    </row>
    <row r="56" spans="1:10" x14ac:dyDescent="0.25">
      <c r="A56" s="57"/>
      <c r="B56" s="57"/>
      <c r="C56" s="57"/>
      <c r="D56" s="57"/>
      <c r="E56" s="57"/>
      <c r="F56" s="57"/>
      <c r="G56" s="57"/>
      <c r="H56" s="57"/>
      <c r="I56" s="57"/>
      <c r="J56" s="57"/>
    </row>
    <row r="57" spans="1:10" x14ac:dyDescent="0.25">
      <c r="A57" s="57"/>
      <c r="B57" s="57"/>
      <c r="C57" s="57"/>
      <c r="D57" s="57"/>
      <c r="E57" s="57"/>
      <c r="F57" s="57"/>
      <c r="G57" s="57"/>
      <c r="H57" s="57"/>
      <c r="I57" s="57"/>
      <c r="J57" s="57"/>
    </row>
  </sheetData>
  <mergeCells count="49">
    <mergeCell ref="A37:J37"/>
    <mergeCell ref="A38:J38"/>
    <mergeCell ref="A31:J31"/>
    <mergeCell ref="B32:J32"/>
    <mergeCell ref="B33:J33"/>
    <mergeCell ref="B34:J34"/>
    <mergeCell ref="B35:J35"/>
    <mergeCell ref="A36:J36"/>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7:B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 ref="A1:A3"/>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2:J32"/>
    <dataValidation allowBlank="1" showInputMessage="1" showErrorMessage="1" prompt="¿En qué consiste el producto? su objetivo" sqref="B33:J33"/>
    <dataValidation allowBlank="1" showInputMessage="1" showErrorMessage="1" prompt="1. Describir lo plasmado en el presupuesto_x000a_2. Describir lo alcanzado en términos financieros y de producción " sqref="B34:J34"/>
    <dataValidation allowBlank="1" showInputMessage="1" showErrorMessage="1" prompt="De existir desvío, explicar razones." sqref="B35:J35"/>
    <dataValidation allowBlank="1" showInputMessage="1" showErrorMessage="1" prompt="Oportunidades de mejora identificadas" sqref="A38:J38"/>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29"/>
    <dataValidation allowBlank="1" showInputMessage="1" showErrorMessage="1" prompt="Nombre del indicador" sqref="B28:B29"/>
    <dataValidation allowBlank="1" showInputMessage="1" showErrorMessage="1" prompt="Meta anual del indicador" sqref="E28 C28:C29"/>
    <dataValidation allowBlank="1" showInputMessage="1" showErrorMessage="1" prompt="Monto presupuestado para el producto" sqref="F28 D29:F29 D28"/>
    <dataValidation allowBlank="1" showInputMessage="1" showErrorMessage="1" prompt="Meta alcanzada en el trimestre" sqref="G28:G29"/>
    <dataValidation allowBlank="1" showInputMessage="1" showErrorMessage="1" prompt="Monto ejecutado en el trimestre" sqref="H28:H29"/>
  </dataValidations>
  <pageMargins left="0.7" right="0.7" top="0.75" bottom="0.75" header="0.3" footer="0.3"/>
  <pageSetup scale="57" fitToHeight="0"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K57"/>
  <sheetViews>
    <sheetView topLeftCell="A34" zoomScale="85" zoomScaleNormal="85" zoomScaleSheetLayoutView="55" zoomScalePageLayoutView="85" workbookViewId="0">
      <selection activeCell="B39" sqref="B39"/>
    </sheetView>
  </sheetViews>
  <sheetFormatPr baseColWidth="10" defaultColWidth="11.42578125" defaultRowHeight="15.75" x14ac:dyDescent="0.25"/>
  <cols>
    <col min="1" max="1" width="35.140625" style="3" customWidth="1"/>
    <col min="2" max="2" width="20.7109375" style="3" customWidth="1"/>
    <col min="3" max="3" width="12.5703125" style="3" customWidth="1"/>
    <col min="4" max="4" width="14.42578125" style="3" customWidth="1"/>
    <col min="5" max="5" width="12.7109375" style="3" customWidth="1"/>
    <col min="6" max="6" width="15.7109375" style="3" customWidth="1"/>
    <col min="7" max="7" width="12.7109375" style="3" customWidth="1"/>
    <col min="8" max="8" width="15" style="3" customWidth="1"/>
    <col min="9" max="9" width="15.7109375" style="3" customWidth="1"/>
    <col min="10" max="10" width="16.85546875" style="3" customWidth="1"/>
    <col min="11" max="11" width="11.42578125" style="3"/>
    <col min="12" max="16384" width="11.42578125" style="2"/>
  </cols>
  <sheetData>
    <row r="1" spans="1:11" ht="18.75" customHeight="1" x14ac:dyDescent="0.25">
      <c r="A1" s="113"/>
      <c r="B1" s="71" t="s">
        <v>109</v>
      </c>
      <c r="C1" s="71"/>
      <c r="D1" s="71"/>
      <c r="E1" s="71"/>
      <c r="F1" s="71"/>
      <c r="G1" s="71"/>
      <c r="H1" s="71"/>
      <c r="I1" s="71"/>
      <c r="J1" s="71"/>
      <c r="K1" s="1"/>
    </row>
    <row r="2" spans="1:11" ht="21" customHeight="1" x14ac:dyDescent="0.25">
      <c r="A2" s="114"/>
      <c r="B2" s="116" t="s">
        <v>0</v>
      </c>
      <c r="C2" s="117"/>
      <c r="D2" s="116" t="s">
        <v>1</v>
      </c>
      <c r="E2" s="118"/>
      <c r="F2" s="118"/>
      <c r="G2" s="118"/>
      <c r="H2" s="117"/>
      <c r="I2" s="62" t="s">
        <v>2</v>
      </c>
      <c r="J2" s="62" t="s">
        <v>3</v>
      </c>
      <c r="K2" s="1"/>
    </row>
    <row r="3" spans="1:11" x14ac:dyDescent="0.25">
      <c r="A3" s="115"/>
      <c r="B3" s="119" t="s">
        <v>4</v>
      </c>
      <c r="C3" s="120"/>
      <c r="D3" s="121"/>
      <c r="E3" s="122"/>
      <c r="F3" s="122"/>
      <c r="G3" s="122"/>
      <c r="H3" s="123"/>
      <c r="I3" s="63"/>
      <c r="J3" s="63"/>
      <c r="K3" s="1"/>
    </row>
    <row r="4" spans="1:11" x14ac:dyDescent="0.25">
      <c r="A4" s="110"/>
      <c r="B4" s="111"/>
      <c r="C4" s="111"/>
      <c r="D4" s="111"/>
      <c r="E4" s="111"/>
      <c r="F4" s="111"/>
      <c r="G4" s="111"/>
      <c r="H4" s="111"/>
      <c r="I4" s="111"/>
      <c r="J4" s="112"/>
      <c r="K4" s="1"/>
    </row>
    <row r="5" spans="1:11" ht="3" customHeight="1" x14ac:dyDescent="0.25">
      <c r="A5" s="75"/>
      <c r="B5" s="75"/>
      <c r="C5" s="75"/>
      <c r="D5" s="75"/>
      <c r="E5" s="75"/>
      <c r="F5" s="75"/>
      <c r="G5" s="75"/>
      <c r="H5" s="75"/>
      <c r="I5" s="75"/>
      <c r="J5" s="75"/>
      <c r="K5" s="1"/>
    </row>
    <row r="6" spans="1:11" x14ac:dyDescent="0.25">
      <c r="A6" s="76" t="s">
        <v>5</v>
      </c>
      <c r="B6" s="76"/>
      <c r="C6" s="76"/>
      <c r="D6" s="76"/>
      <c r="E6" s="76"/>
      <c r="F6" s="76"/>
      <c r="G6" s="76"/>
      <c r="H6" s="76"/>
      <c r="I6" s="76"/>
      <c r="J6" s="76"/>
      <c r="K6" s="1"/>
    </row>
    <row r="7" spans="1:11" x14ac:dyDescent="0.25">
      <c r="A7" s="77" t="s">
        <v>6</v>
      </c>
      <c r="B7" s="77"/>
      <c r="C7" s="77"/>
      <c r="D7" s="77"/>
      <c r="E7" s="77"/>
      <c r="F7" s="77"/>
      <c r="G7" s="77"/>
      <c r="H7" s="77"/>
      <c r="I7" s="77"/>
      <c r="J7" s="77"/>
      <c r="K7" s="1"/>
    </row>
    <row r="8" spans="1:11" x14ac:dyDescent="0.25">
      <c r="A8" s="7" t="s">
        <v>7</v>
      </c>
      <c r="B8" s="91" t="s">
        <v>8</v>
      </c>
      <c r="C8" s="91"/>
      <c r="D8" s="91"/>
      <c r="E8" s="91"/>
      <c r="F8" s="91"/>
      <c r="G8" s="91"/>
      <c r="H8" s="91"/>
      <c r="I8" s="91"/>
      <c r="J8" s="91"/>
      <c r="K8" s="1"/>
    </row>
    <row r="9" spans="1:11" ht="15" customHeight="1" x14ac:dyDescent="0.25">
      <c r="A9" s="8" t="s">
        <v>9</v>
      </c>
      <c r="B9" s="91" t="s">
        <v>10</v>
      </c>
      <c r="C9" s="91"/>
      <c r="D9" s="91"/>
      <c r="E9" s="91"/>
      <c r="F9" s="91"/>
      <c r="G9" s="91"/>
      <c r="H9" s="91"/>
      <c r="I9" s="91"/>
      <c r="J9" s="91"/>
      <c r="K9" s="1"/>
    </row>
    <row r="10" spans="1:11" x14ac:dyDescent="0.25">
      <c r="A10" s="8" t="s">
        <v>11</v>
      </c>
      <c r="B10" s="91" t="s">
        <v>10</v>
      </c>
      <c r="C10" s="91"/>
      <c r="D10" s="91"/>
      <c r="E10" s="91"/>
      <c r="F10" s="91"/>
      <c r="G10" s="91"/>
      <c r="H10" s="91"/>
      <c r="I10" s="91"/>
      <c r="J10" s="91"/>
      <c r="K10" s="1"/>
    </row>
    <row r="11" spans="1:11" ht="31.5" customHeight="1" x14ac:dyDescent="0.25">
      <c r="A11" s="7" t="s">
        <v>12</v>
      </c>
      <c r="B11" s="99" t="s">
        <v>13</v>
      </c>
      <c r="C11" s="99"/>
      <c r="D11" s="99"/>
      <c r="E11" s="99"/>
      <c r="F11" s="99"/>
      <c r="G11" s="99"/>
      <c r="H11" s="99"/>
      <c r="I11" s="99"/>
      <c r="J11" s="99"/>
    </row>
    <row r="12" spans="1:11" ht="33.75" customHeight="1" x14ac:dyDescent="0.25">
      <c r="A12" s="7" t="s">
        <v>14</v>
      </c>
      <c r="B12" s="99" t="s">
        <v>63</v>
      </c>
      <c r="C12" s="99"/>
      <c r="D12" s="99"/>
      <c r="E12" s="99"/>
      <c r="F12" s="99"/>
      <c r="G12" s="99"/>
      <c r="H12" s="99"/>
      <c r="I12" s="99"/>
      <c r="J12" s="99"/>
    </row>
    <row r="13" spans="1:11" x14ac:dyDescent="0.25">
      <c r="A13" s="76" t="s">
        <v>16</v>
      </c>
      <c r="B13" s="76"/>
      <c r="C13" s="76"/>
      <c r="D13" s="76"/>
      <c r="E13" s="76"/>
      <c r="F13" s="76"/>
      <c r="G13" s="76"/>
      <c r="H13" s="76"/>
      <c r="I13" s="76"/>
      <c r="J13" s="76"/>
    </row>
    <row r="14" spans="1:11" ht="27.75" customHeight="1" x14ac:dyDescent="0.25">
      <c r="A14" s="7" t="s">
        <v>17</v>
      </c>
      <c r="B14" s="27">
        <f>_xlfn.NUMBERVALUE(LEFT($B$16,1))</f>
        <v>3</v>
      </c>
      <c r="C14" s="100" t="str">
        <f>IFERROR(VLOOKUP(B14,'[1]Validacion datos'!A2:B5,2,FALSE),"")</f>
        <v>DESARROLLO PRODUCTIVO</v>
      </c>
      <c r="D14" s="100"/>
      <c r="E14" s="100"/>
      <c r="F14" s="100"/>
      <c r="G14" s="100"/>
      <c r="H14" s="100"/>
      <c r="I14" s="100"/>
      <c r="J14" s="100"/>
    </row>
    <row r="15" spans="1:11" ht="26.25" customHeight="1" x14ac:dyDescent="0.25">
      <c r="A15" s="7" t="s">
        <v>18</v>
      </c>
      <c r="B15" s="28">
        <f>_xlfn.NUMBERVALUE(LEFT(B16,3))</f>
        <v>3.3</v>
      </c>
      <c r="C15" s="100" t="s">
        <v>90</v>
      </c>
      <c r="D15" s="100"/>
      <c r="E15" s="100"/>
      <c r="F15" s="100"/>
      <c r="G15" s="100"/>
      <c r="H15" s="100"/>
      <c r="I15" s="100"/>
      <c r="J15" s="100"/>
    </row>
    <row r="16" spans="1:11" ht="31.5" customHeight="1" x14ac:dyDescent="0.25">
      <c r="A16" s="7" t="s">
        <v>19</v>
      </c>
      <c r="B16" s="29" t="s">
        <v>20</v>
      </c>
      <c r="C16" s="100"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100"/>
      <c r="E16" s="100"/>
      <c r="F16" s="100"/>
      <c r="G16" s="100"/>
      <c r="H16" s="100"/>
      <c r="I16" s="100"/>
      <c r="J16" s="100"/>
    </row>
    <row r="17" spans="1:11" x14ac:dyDescent="0.25">
      <c r="A17" s="76" t="s">
        <v>21</v>
      </c>
      <c r="B17" s="76"/>
      <c r="C17" s="76"/>
      <c r="D17" s="76"/>
      <c r="E17" s="76"/>
      <c r="F17" s="76"/>
      <c r="G17" s="76"/>
      <c r="H17" s="76"/>
      <c r="I17" s="76"/>
      <c r="J17" s="76"/>
    </row>
    <row r="18" spans="1:11" ht="21.75" customHeight="1" x14ac:dyDescent="0.25">
      <c r="A18" s="7" t="s">
        <v>22</v>
      </c>
      <c r="B18" s="95" t="s">
        <v>64</v>
      </c>
      <c r="C18" s="95"/>
      <c r="D18" s="95"/>
      <c r="E18" s="95"/>
      <c r="F18" s="95"/>
      <c r="G18" s="95"/>
      <c r="H18" s="95"/>
      <c r="I18" s="95"/>
      <c r="J18" s="95"/>
    </row>
    <row r="19" spans="1:11" ht="54" customHeight="1" x14ac:dyDescent="0.25">
      <c r="A19" s="9" t="s">
        <v>24</v>
      </c>
      <c r="B19" s="95" t="s">
        <v>65</v>
      </c>
      <c r="C19" s="95"/>
      <c r="D19" s="95"/>
      <c r="E19" s="95"/>
      <c r="F19" s="95"/>
      <c r="G19" s="95"/>
      <c r="H19" s="95"/>
      <c r="I19" s="95"/>
      <c r="J19" s="95"/>
    </row>
    <row r="20" spans="1:11" ht="24" customHeight="1" x14ac:dyDescent="0.25">
      <c r="A20" s="9" t="s">
        <v>26</v>
      </c>
      <c r="B20" s="95" t="s">
        <v>66</v>
      </c>
      <c r="C20" s="95"/>
      <c r="D20" s="95"/>
      <c r="E20" s="95"/>
      <c r="F20" s="95"/>
      <c r="G20" s="95"/>
      <c r="H20" s="95"/>
      <c r="I20" s="95"/>
      <c r="J20" s="95"/>
    </row>
    <row r="21" spans="1:11" ht="21.75" customHeight="1" x14ac:dyDescent="0.25">
      <c r="A21" s="9" t="s">
        <v>28</v>
      </c>
      <c r="B21" s="95"/>
      <c r="C21" s="95"/>
      <c r="D21" s="95"/>
      <c r="E21" s="95"/>
      <c r="F21" s="95"/>
      <c r="G21" s="95"/>
      <c r="H21" s="95"/>
      <c r="I21" s="95"/>
      <c r="J21" s="95"/>
      <c r="K21" s="1"/>
    </row>
    <row r="22" spans="1:11" x14ac:dyDescent="0.25">
      <c r="A22" s="76" t="s">
        <v>30</v>
      </c>
      <c r="B22" s="76"/>
      <c r="C22" s="76"/>
      <c r="D22" s="76"/>
      <c r="E22" s="76"/>
      <c r="F22" s="76"/>
      <c r="G22" s="76"/>
      <c r="H22" s="76"/>
      <c r="I22" s="76"/>
      <c r="J22" s="76"/>
    </row>
    <row r="23" spans="1:11" x14ac:dyDescent="0.25">
      <c r="A23" s="77" t="s">
        <v>31</v>
      </c>
      <c r="B23" s="77"/>
      <c r="C23" s="77"/>
      <c r="D23" s="77"/>
      <c r="E23" s="77"/>
      <c r="F23" s="77"/>
      <c r="G23" s="77"/>
      <c r="H23" s="77"/>
      <c r="I23" s="77"/>
      <c r="J23" s="77"/>
      <c r="K23" s="1"/>
    </row>
    <row r="24" spans="1:11" ht="15" customHeight="1" x14ac:dyDescent="0.25">
      <c r="A24" s="83" t="s">
        <v>32</v>
      </c>
      <c r="B24" s="83"/>
      <c r="C24" s="83" t="s">
        <v>33</v>
      </c>
      <c r="D24" s="83"/>
      <c r="E24" s="83"/>
      <c r="F24" s="83" t="s">
        <v>34</v>
      </c>
      <c r="G24" s="83"/>
      <c r="H24" s="83"/>
      <c r="I24" s="83" t="s">
        <v>35</v>
      </c>
      <c r="J24" s="83"/>
    </row>
    <row r="25" spans="1:11" s="5" customFormat="1" x14ac:dyDescent="0.25">
      <c r="A25" s="101">
        <v>3450000</v>
      </c>
      <c r="B25" s="101"/>
      <c r="C25" s="101">
        <v>2050000</v>
      </c>
      <c r="D25" s="101"/>
      <c r="E25" s="101"/>
      <c r="F25" s="101">
        <v>190942.5</v>
      </c>
      <c r="G25" s="101"/>
      <c r="H25" s="101"/>
      <c r="I25" s="102">
        <f>+F25/C25</f>
        <v>9.3142682926829271E-2</v>
      </c>
      <c r="J25" s="102"/>
      <c r="K25" s="4"/>
    </row>
    <row r="26" spans="1:11" x14ac:dyDescent="0.25">
      <c r="A26" s="77" t="s">
        <v>36</v>
      </c>
      <c r="B26" s="77"/>
      <c r="C26" s="77"/>
      <c r="D26" s="77"/>
      <c r="E26" s="77"/>
      <c r="F26" s="77"/>
      <c r="G26" s="77"/>
      <c r="H26" s="77"/>
      <c r="I26" s="77"/>
      <c r="J26" s="77"/>
      <c r="K26" s="1"/>
    </row>
    <row r="27" spans="1:11" ht="15.75" customHeight="1" x14ac:dyDescent="0.25">
      <c r="A27" s="87"/>
      <c r="B27" s="87"/>
      <c r="C27" s="107" t="s">
        <v>96</v>
      </c>
      <c r="D27" s="108"/>
      <c r="E27" s="109" t="s">
        <v>97</v>
      </c>
      <c r="F27" s="108"/>
      <c r="G27" s="109" t="s">
        <v>98</v>
      </c>
      <c r="H27" s="108"/>
      <c r="I27" s="86" t="s">
        <v>40</v>
      </c>
      <c r="J27" s="103"/>
    </row>
    <row r="28" spans="1:11" ht="31.5" x14ac:dyDescent="0.25">
      <c r="A28" s="60" t="s">
        <v>41</v>
      </c>
      <c r="B28" s="60" t="s">
        <v>42</v>
      </c>
      <c r="C28" s="60" t="s">
        <v>43</v>
      </c>
      <c r="D28" s="60" t="s">
        <v>44</v>
      </c>
      <c r="E28" s="60" t="s">
        <v>45</v>
      </c>
      <c r="F28" s="60" t="s">
        <v>46</v>
      </c>
      <c r="G28" s="60" t="s">
        <v>47</v>
      </c>
      <c r="H28" s="60" t="s">
        <v>48</v>
      </c>
      <c r="I28" s="60" t="s">
        <v>49</v>
      </c>
      <c r="J28" s="60" t="s">
        <v>50</v>
      </c>
    </row>
    <row r="29" spans="1:11" s="67" customFormat="1" ht="71.25" customHeight="1" x14ac:dyDescent="0.25">
      <c r="A29" s="30" t="s">
        <v>99</v>
      </c>
      <c r="B29" s="69" t="s">
        <v>100</v>
      </c>
      <c r="C29" s="40">
        <v>100000</v>
      </c>
      <c r="D29" s="40">
        <v>2050000</v>
      </c>
      <c r="E29" s="40">
        <v>69002</v>
      </c>
      <c r="F29" s="40">
        <v>141667</v>
      </c>
      <c r="G29" s="40">
        <v>75151</v>
      </c>
      <c r="H29" s="37">
        <v>149390</v>
      </c>
      <c r="I29" s="68">
        <f>+Tabla17218[[#This Row],[Física (E)]]/Tabla17218[[#This Row],[Física (C)]]</f>
        <v>1.0891133590330715</v>
      </c>
      <c r="J29" s="68">
        <f>+Tabla17218[[#This Row],[Financiera  (F)]]/Tabla17218[[#This Row],[Financiera (D)]]</f>
        <v>1.0545151658466685</v>
      </c>
      <c r="K29" s="66"/>
    </row>
    <row r="30" spans="1:11" x14ac:dyDescent="0.25">
      <c r="A30" s="76" t="s">
        <v>53</v>
      </c>
      <c r="B30" s="76"/>
      <c r="C30" s="76"/>
      <c r="D30" s="76"/>
      <c r="E30" s="76"/>
      <c r="F30" s="76"/>
      <c r="G30" s="76"/>
      <c r="H30" s="76"/>
      <c r="I30" s="76"/>
      <c r="J30" s="76"/>
    </row>
    <row r="31" spans="1:11" x14ac:dyDescent="0.25">
      <c r="A31" s="77" t="s">
        <v>54</v>
      </c>
      <c r="B31" s="77"/>
      <c r="C31" s="77"/>
      <c r="D31" s="77"/>
      <c r="E31" s="77"/>
      <c r="F31" s="77"/>
      <c r="G31" s="77"/>
      <c r="H31" s="77"/>
      <c r="I31" s="77"/>
      <c r="J31" s="77"/>
      <c r="K31" s="1"/>
    </row>
    <row r="32" spans="1:11" ht="20.25" customHeight="1" x14ac:dyDescent="0.25">
      <c r="A32" s="10" t="s">
        <v>55</v>
      </c>
      <c r="B32" s="95" t="s">
        <v>101</v>
      </c>
      <c r="C32" s="95"/>
      <c r="D32" s="95"/>
      <c r="E32" s="95"/>
      <c r="F32" s="95"/>
      <c r="G32" s="95"/>
      <c r="H32" s="95"/>
      <c r="I32" s="95"/>
      <c r="J32" s="95"/>
    </row>
    <row r="33" spans="1:11" ht="85.5" customHeight="1" x14ac:dyDescent="0.25">
      <c r="A33" s="10" t="s">
        <v>57</v>
      </c>
      <c r="B33" s="106" t="s">
        <v>102</v>
      </c>
      <c r="C33" s="106"/>
      <c r="D33" s="106"/>
      <c r="E33" s="106"/>
      <c r="F33" s="106"/>
      <c r="G33" s="106"/>
      <c r="H33" s="106"/>
      <c r="I33" s="106"/>
      <c r="J33" s="106"/>
    </row>
    <row r="34" spans="1:11" ht="84" customHeight="1" x14ac:dyDescent="0.25">
      <c r="A34" s="10" t="s">
        <v>59</v>
      </c>
      <c r="B34" s="90" t="s">
        <v>103</v>
      </c>
      <c r="C34" s="90"/>
      <c r="D34" s="90"/>
      <c r="E34" s="90"/>
      <c r="F34" s="90"/>
      <c r="G34" s="90"/>
      <c r="H34" s="90"/>
      <c r="I34" s="90"/>
      <c r="J34" s="90"/>
    </row>
    <row r="35" spans="1:11" ht="136.5" customHeight="1" x14ac:dyDescent="0.25">
      <c r="A35" s="10" t="s">
        <v>60</v>
      </c>
      <c r="B35" s="90" t="s">
        <v>112</v>
      </c>
      <c r="C35" s="90"/>
      <c r="D35" s="90"/>
      <c r="E35" s="90"/>
      <c r="F35" s="90"/>
      <c r="G35" s="90"/>
      <c r="H35" s="90"/>
      <c r="I35" s="90"/>
      <c r="J35" s="90"/>
    </row>
    <row r="36" spans="1:11" x14ac:dyDescent="0.25">
      <c r="A36" s="76" t="s">
        <v>61</v>
      </c>
      <c r="B36" s="76"/>
      <c r="C36" s="76"/>
      <c r="D36" s="76"/>
      <c r="E36" s="76"/>
      <c r="F36" s="76"/>
      <c r="G36" s="76"/>
      <c r="H36" s="76"/>
      <c r="I36" s="76"/>
      <c r="J36" s="76"/>
    </row>
    <row r="37" spans="1:11" x14ac:dyDescent="0.25">
      <c r="A37" s="88" t="s">
        <v>62</v>
      </c>
      <c r="B37" s="88"/>
      <c r="C37" s="88"/>
      <c r="D37" s="88"/>
      <c r="E37" s="88"/>
      <c r="F37" s="88"/>
      <c r="G37" s="88"/>
      <c r="H37" s="88"/>
      <c r="I37" s="88"/>
      <c r="J37" s="88"/>
      <c r="K37" s="1"/>
    </row>
    <row r="38" spans="1:11" ht="32.25" customHeight="1" x14ac:dyDescent="0.25">
      <c r="A38" s="95"/>
      <c r="B38" s="95"/>
      <c r="C38" s="95"/>
      <c r="D38" s="95"/>
      <c r="E38" s="95"/>
      <c r="F38" s="95"/>
      <c r="G38" s="95"/>
      <c r="H38" s="95"/>
      <c r="I38" s="95"/>
      <c r="J38" s="95"/>
    </row>
    <row r="39" spans="1:11" x14ac:dyDescent="0.25">
      <c r="A39" s="57"/>
      <c r="B39" s="57"/>
      <c r="C39" s="57"/>
      <c r="D39" s="57"/>
      <c r="E39" s="57"/>
      <c r="F39" s="57"/>
      <c r="G39" s="57"/>
      <c r="H39" s="57"/>
      <c r="I39" s="57"/>
      <c r="J39" s="57"/>
    </row>
    <row r="40" spans="1:11" x14ac:dyDescent="0.25">
      <c r="A40" s="57"/>
      <c r="B40" s="57"/>
      <c r="C40" s="57"/>
      <c r="D40" s="57"/>
      <c r="E40" s="57"/>
      <c r="F40" s="57"/>
      <c r="G40" s="57"/>
      <c r="H40" s="57"/>
      <c r="I40" s="57"/>
      <c r="J40" s="57"/>
    </row>
    <row r="41" spans="1:11" ht="37.5" customHeight="1" x14ac:dyDescent="0.25">
      <c r="A41" s="57"/>
      <c r="B41" s="57"/>
      <c r="C41" s="57"/>
      <c r="D41" s="57"/>
      <c r="E41" s="57"/>
      <c r="F41" s="57"/>
      <c r="G41" s="57"/>
      <c r="H41" s="57"/>
      <c r="I41" s="57"/>
      <c r="J41" s="57"/>
    </row>
    <row r="42" spans="1:11" ht="31.5" customHeight="1" x14ac:dyDescent="0.25">
      <c r="A42" s="57"/>
      <c r="B42" s="57"/>
      <c r="C42" s="57"/>
      <c r="D42" s="57"/>
      <c r="E42" s="57"/>
      <c r="F42" s="57"/>
      <c r="G42" s="57"/>
      <c r="H42" s="57"/>
      <c r="I42" s="57"/>
      <c r="J42" s="57"/>
    </row>
    <row r="43" spans="1:11" ht="30.75" customHeight="1" x14ac:dyDescent="0.25">
      <c r="A43" s="57"/>
      <c r="B43" s="57"/>
      <c r="C43" s="57"/>
      <c r="D43" s="57"/>
      <c r="E43" s="57"/>
      <c r="F43" s="57"/>
      <c r="G43" s="57"/>
      <c r="H43" s="57"/>
      <c r="I43" s="57"/>
      <c r="J43" s="57"/>
    </row>
    <row r="44" spans="1:11" x14ac:dyDescent="0.25">
      <c r="A44" s="57"/>
      <c r="B44" s="57"/>
      <c r="C44" s="57"/>
      <c r="D44" s="57"/>
      <c r="E44" s="57"/>
      <c r="F44" s="57"/>
      <c r="G44" s="57"/>
      <c r="H44" s="57"/>
      <c r="I44" s="57"/>
      <c r="J44" s="57"/>
    </row>
    <row r="45" spans="1:11" x14ac:dyDescent="0.25">
      <c r="A45" s="57"/>
      <c r="B45" s="57"/>
      <c r="C45" s="57"/>
      <c r="D45" s="57"/>
      <c r="E45" s="57"/>
      <c r="F45" s="57"/>
      <c r="G45" s="104"/>
      <c r="H45" s="104"/>
      <c r="I45" s="104"/>
      <c r="J45" s="104"/>
    </row>
    <row r="46" spans="1:11" x14ac:dyDescent="0.25">
      <c r="A46" s="57"/>
      <c r="B46" s="57"/>
      <c r="C46" s="57"/>
      <c r="D46" s="57"/>
      <c r="E46" s="57"/>
      <c r="F46" s="57"/>
      <c r="G46" s="105"/>
      <c r="H46" s="105"/>
      <c r="I46" s="105"/>
      <c r="J46" s="105"/>
    </row>
    <row r="47" spans="1:11" x14ac:dyDescent="0.25">
      <c r="A47" s="57"/>
      <c r="B47" s="57"/>
      <c r="C47" s="57"/>
      <c r="D47" s="57"/>
      <c r="E47" s="57"/>
      <c r="F47" s="57"/>
      <c r="G47" s="105"/>
      <c r="H47" s="105"/>
      <c r="I47" s="105"/>
      <c r="J47" s="105"/>
    </row>
    <row r="48" spans="1:11" x14ac:dyDescent="0.25">
      <c r="A48" s="57"/>
      <c r="B48" s="57"/>
      <c r="C48" s="57"/>
      <c r="D48" s="57"/>
      <c r="E48" s="57"/>
      <c r="F48" s="57"/>
      <c r="G48" s="57"/>
      <c r="H48" s="57"/>
      <c r="I48" s="57"/>
      <c r="J48" s="57"/>
    </row>
    <row r="49" spans="1:10" x14ac:dyDescent="0.25">
      <c r="A49" s="57"/>
      <c r="B49" s="57"/>
      <c r="C49" s="57"/>
      <c r="D49" s="57"/>
      <c r="E49" s="57"/>
      <c r="F49" s="57"/>
      <c r="G49" s="57"/>
      <c r="H49" s="57"/>
      <c r="I49" s="57"/>
      <c r="J49" s="57"/>
    </row>
    <row r="50" spans="1:10" x14ac:dyDescent="0.25">
      <c r="A50" s="57"/>
      <c r="B50" s="57"/>
      <c r="C50" s="57"/>
      <c r="D50" s="57"/>
      <c r="E50" s="57"/>
      <c r="F50" s="57"/>
      <c r="G50" s="57"/>
      <c r="H50" s="57"/>
      <c r="I50" s="57"/>
      <c r="J50" s="57"/>
    </row>
    <row r="51" spans="1:10" x14ac:dyDescent="0.25">
      <c r="A51" s="57"/>
      <c r="B51" s="57"/>
      <c r="C51" s="57"/>
      <c r="D51" s="57"/>
      <c r="E51" s="57"/>
      <c r="F51" s="57"/>
      <c r="G51" s="57"/>
      <c r="H51" s="57"/>
      <c r="I51" s="57"/>
      <c r="J51" s="57"/>
    </row>
    <row r="52" spans="1:10" x14ac:dyDescent="0.25">
      <c r="A52" s="57"/>
      <c r="B52" s="57"/>
      <c r="C52" s="57"/>
      <c r="D52" s="57"/>
      <c r="E52" s="57"/>
      <c r="F52" s="57"/>
      <c r="G52" s="57"/>
      <c r="H52" s="57"/>
      <c r="I52" s="57"/>
      <c r="J52" s="57"/>
    </row>
    <row r="53" spans="1:10" x14ac:dyDescent="0.25">
      <c r="A53" s="57"/>
      <c r="B53" s="57"/>
      <c r="C53" s="57"/>
      <c r="D53" s="57"/>
      <c r="E53" s="57"/>
      <c r="F53" s="57"/>
      <c r="G53" s="57"/>
      <c r="H53" s="57"/>
      <c r="I53" s="57"/>
      <c r="J53" s="57"/>
    </row>
    <row r="54" spans="1:10" x14ac:dyDescent="0.25">
      <c r="A54" s="57"/>
      <c r="B54" s="57"/>
      <c r="C54" s="57"/>
      <c r="D54" s="57"/>
      <c r="E54" s="57"/>
      <c r="F54" s="57"/>
      <c r="G54" s="57"/>
      <c r="H54" s="57"/>
      <c r="I54" s="57"/>
      <c r="J54" s="57"/>
    </row>
    <row r="55" spans="1:10" x14ac:dyDescent="0.25">
      <c r="A55" s="57"/>
      <c r="B55" s="57"/>
      <c r="C55" s="57"/>
      <c r="D55" s="57"/>
      <c r="E55" s="57"/>
      <c r="F55" s="57"/>
      <c r="G55" s="57"/>
      <c r="H55" s="57"/>
      <c r="I55" s="57"/>
      <c r="J55" s="57"/>
    </row>
    <row r="56" spans="1:10" x14ac:dyDescent="0.25">
      <c r="A56" s="57"/>
      <c r="B56" s="57"/>
      <c r="C56" s="57"/>
      <c r="D56" s="57"/>
      <c r="E56" s="57"/>
      <c r="F56" s="57"/>
      <c r="G56" s="57"/>
      <c r="H56" s="57"/>
      <c r="I56" s="57"/>
      <c r="J56" s="57"/>
    </row>
    <row r="57" spans="1:10" x14ac:dyDescent="0.25">
      <c r="A57" s="57"/>
      <c r="B57" s="57"/>
      <c r="C57" s="57"/>
      <c r="D57" s="57"/>
      <c r="E57" s="57"/>
      <c r="F57" s="57"/>
      <c r="G57" s="57"/>
      <c r="H57" s="57"/>
      <c r="I57" s="57"/>
      <c r="J57" s="57"/>
    </row>
  </sheetData>
  <mergeCells count="52">
    <mergeCell ref="B9:J9"/>
    <mergeCell ref="A1:A3"/>
    <mergeCell ref="B1:J1"/>
    <mergeCell ref="B2:C2"/>
    <mergeCell ref="D2:H2"/>
    <mergeCell ref="B3:C3"/>
    <mergeCell ref="D3:H3"/>
    <mergeCell ref="A4:J4"/>
    <mergeCell ref="A5:J5"/>
    <mergeCell ref="A6:J6"/>
    <mergeCell ref="A7:J7"/>
    <mergeCell ref="B8:J8"/>
    <mergeCell ref="B21:J21"/>
    <mergeCell ref="B10:J10"/>
    <mergeCell ref="B11:J11"/>
    <mergeCell ref="B12:J12"/>
    <mergeCell ref="A13:J13"/>
    <mergeCell ref="C14:J14"/>
    <mergeCell ref="C15:J15"/>
    <mergeCell ref="C16:J16"/>
    <mergeCell ref="A17:J17"/>
    <mergeCell ref="B18:J18"/>
    <mergeCell ref="B19:J19"/>
    <mergeCell ref="B20:J20"/>
    <mergeCell ref="A22:J22"/>
    <mergeCell ref="A23:J23"/>
    <mergeCell ref="A24:B24"/>
    <mergeCell ref="C24:E24"/>
    <mergeCell ref="F24:H24"/>
    <mergeCell ref="I24:J24"/>
    <mergeCell ref="A27:B27"/>
    <mergeCell ref="C27:D27"/>
    <mergeCell ref="E27:F27"/>
    <mergeCell ref="G27:H27"/>
    <mergeCell ref="I27:J27"/>
    <mergeCell ref="A25:B25"/>
    <mergeCell ref="C25:E25"/>
    <mergeCell ref="F25:H25"/>
    <mergeCell ref="I25:J25"/>
    <mergeCell ref="A26:J26"/>
    <mergeCell ref="G47:J47"/>
    <mergeCell ref="A30:J30"/>
    <mergeCell ref="A31:J31"/>
    <mergeCell ref="B32:J32"/>
    <mergeCell ref="B33:J33"/>
    <mergeCell ref="B34:J34"/>
    <mergeCell ref="B35:J35"/>
    <mergeCell ref="A36:J36"/>
    <mergeCell ref="A37:J37"/>
    <mergeCell ref="A38:J38"/>
    <mergeCell ref="G45:J45"/>
    <mergeCell ref="G46:J46"/>
  </mergeCells>
  <dataValidations count="16">
    <dataValidation allowBlank="1" showInputMessage="1" showErrorMessage="1" prompt="Monto ejecutado en el trimestre" sqref="H28:H29"/>
    <dataValidation allowBlank="1" showInputMessage="1" showErrorMessage="1" prompt="Meta alcanzada en el trimestre" sqref="G28:G29"/>
    <dataValidation allowBlank="1" showInputMessage="1" showErrorMessage="1" prompt="Monto presupuestado para el producto" sqref="D28:D29 F28 E29"/>
    <dataValidation allowBlank="1" showInputMessage="1" showErrorMessage="1" prompt="Meta anual del indicador" sqref="C28:C29 E28"/>
    <dataValidation allowBlank="1" showInputMessage="1" showErrorMessage="1" prompt="Nombre del indicador" sqref="B28:B29"/>
    <dataValidation allowBlank="1" showInputMessage="1" showErrorMessage="1" prompt="Nombre de cada producto" sqref="A28:A29"/>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8:J38"/>
    <dataValidation allowBlank="1" showInputMessage="1" showErrorMessage="1" prompt="De existir desvío, explicar razones." sqref="B35:J35"/>
    <dataValidation allowBlank="1" showInputMessage="1" showErrorMessage="1" prompt="1. Describir lo plasmado en el presupuesto_x000a_2. Describir lo alcanzado en términos financieros y de producción " sqref="B34:J34"/>
    <dataValidation allowBlank="1" showInputMessage="1" showErrorMessage="1" prompt="¿En qué consiste el producto? su objetivo" sqref="B33:J33"/>
    <dataValidation allowBlank="1" showInputMessage="1" showErrorMessage="1" prompt="Nombre del producto" sqref="B32:J32"/>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52" fitToHeight="0"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K52"/>
  <sheetViews>
    <sheetView view="pageBreakPreview" topLeftCell="A19" zoomScale="70" zoomScaleNormal="100" zoomScaleSheetLayoutView="70" workbookViewId="0">
      <selection activeCell="B29" sqref="B29"/>
    </sheetView>
  </sheetViews>
  <sheetFormatPr baseColWidth="10" defaultColWidth="11.42578125" defaultRowHeight="15.75" x14ac:dyDescent="0.25"/>
  <cols>
    <col min="1" max="1" width="30.28515625" style="3" customWidth="1"/>
    <col min="2" max="2" width="15.28515625" style="3" customWidth="1"/>
    <col min="3" max="3" width="12.7109375" style="3" customWidth="1"/>
    <col min="4" max="4" width="15.140625" style="3" customWidth="1"/>
    <col min="5" max="5" width="12.7109375" style="3" customWidth="1"/>
    <col min="6" max="6" width="14.85546875" style="3" customWidth="1"/>
    <col min="7" max="7" width="12.7109375" style="3" customWidth="1"/>
    <col min="8" max="8" width="14.42578125" style="3" customWidth="1"/>
    <col min="9" max="9" width="16.28515625" style="3" customWidth="1"/>
    <col min="10" max="10" width="15.28515625" style="3" customWidth="1"/>
    <col min="11" max="11" width="11.42578125" style="3"/>
    <col min="12" max="16384" width="11.42578125" style="2"/>
  </cols>
  <sheetData>
    <row r="1" spans="1:11" ht="27" customHeight="1" x14ac:dyDescent="0.25">
      <c r="A1" s="78"/>
      <c r="B1" s="71" t="s">
        <v>88</v>
      </c>
      <c r="C1" s="71"/>
      <c r="D1" s="71"/>
      <c r="E1" s="71"/>
      <c r="F1" s="71"/>
      <c r="G1" s="71"/>
      <c r="H1" s="71"/>
      <c r="I1" s="71"/>
      <c r="J1" s="71"/>
      <c r="K1" s="1"/>
    </row>
    <row r="2" spans="1:11" x14ac:dyDescent="0.25">
      <c r="A2" s="78"/>
      <c r="B2" s="72" t="s">
        <v>0</v>
      </c>
      <c r="C2" s="72"/>
      <c r="D2" s="72" t="s">
        <v>1</v>
      </c>
      <c r="E2" s="72"/>
      <c r="F2" s="72"/>
      <c r="G2" s="72"/>
      <c r="H2" s="72"/>
      <c r="I2" s="52" t="s">
        <v>2</v>
      </c>
      <c r="J2" s="52" t="s">
        <v>3</v>
      </c>
      <c r="K2" s="1"/>
    </row>
    <row r="3" spans="1:11" x14ac:dyDescent="0.25">
      <c r="A3" s="78"/>
      <c r="B3" s="73" t="s">
        <v>4</v>
      </c>
      <c r="C3" s="73"/>
      <c r="D3" s="73"/>
      <c r="E3" s="73"/>
      <c r="F3" s="73"/>
      <c r="G3" s="73"/>
      <c r="H3" s="73"/>
      <c r="I3" s="6"/>
      <c r="J3" s="53"/>
      <c r="K3" s="1"/>
    </row>
    <row r="4" spans="1:11" x14ac:dyDescent="0.25">
      <c r="A4" s="74"/>
      <c r="B4" s="74"/>
      <c r="C4" s="74"/>
      <c r="D4" s="74"/>
      <c r="E4" s="74"/>
      <c r="F4" s="74"/>
      <c r="G4" s="74"/>
      <c r="H4" s="74"/>
      <c r="I4" s="74"/>
      <c r="J4" s="74"/>
      <c r="K4" s="1"/>
    </row>
    <row r="5" spans="1:11" ht="3" customHeight="1" x14ac:dyDescent="0.25">
      <c r="A5" s="75"/>
      <c r="B5" s="75"/>
      <c r="C5" s="75"/>
      <c r="D5" s="75"/>
      <c r="E5" s="75"/>
      <c r="F5" s="75"/>
      <c r="G5" s="75"/>
      <c r="H5" s="75"/>
      <c r="I5" s="75"/>
      <c r="J5" s="75"/>
      <c r="K5" s="1"/>
    </row>
    <row r="6" spans="1:11" x14ac:dyDescent="0.25">
      <c r="A6" s="76" t="s">
        <v>5</v>
      </c>
      <c r="B6" s="76"/>
      <c r="C6" s="76"/>
      <c r="D6" s="76"/>
      <c r="E6" s="76"/>
      <c r="F6" s="76"/>
      <c r="G6" s="76"/>
      <c r="H6" s="76"/>
      <c r="I6" s="76"/>
      <c r="J6" s="76"/>
      <c r="K6" s="1"/>
    </row>
    <row r="7" spans="1:11" x14ac:dyDescent="0.25">
      <c r="A7" s="77" t="s">
        <v>6</v>
      </c>
      <c r="B7" s="77"/>
      <c r="C7" s="77"/>
      <c r="D7" s="77"/>
      <c r="E7" s="77"/>
      <c r="F7" s="77"/>
      <c r="G7" s="77"/>
      <c r="H7" s="77"/>
      <c r="I7" s="77"/>
      <c r="J7" s="77"/>
      <c r="K7" s="1"/>
    </row>
    <row r="8" spans="1:11" ht="24" customHeight="1" x14ac:dyDescent="0.25">
      <c r="A8" s="7" t="s">
        <v>7</v>
      </c>
      <c r="B8" s="70" t="s">
        <v>8</v>
      </c>
      <c r="C8" s="70"/>
      <c r="D8" s="70"/>
      <c r="E8" s="70"/>
      <c r="F8" s="70"/>
      <c r="G8" s="70"/>
      <c r="H8" s="70"/>
      <c r="I8" s="70"/>
      <c r="J8" s="70"/>
      <c r="K8" s="1"/>
    </row>
    <row r="9" spans="1:11" ht="24" customHeight="1" x14ac:dyDescent="0.25">
      <c r="A9" s="8" t="s">
        <v>9</v>
      </c>
      <c r="B9" s="70" t="s">
        <v>10</v>
      </c>
      <c r="C9" s="70"/>
      <c r="D9" s="70"/>
      <c r="E9" s="70"/>
      <c r="F9" s="70"/>
      <c r="G9" s="70"/>
      <c r="H9" s="70"/>
      <c r="I9" s="70"/>
      <c r="J9" s="70"/>
      <c r="K9" s="1"/>
    </row>
    <row r="10" spans="1:11" ht="24" customHeight="1" x14ac:dyDescent="0.25">
      <c r="A10" s="8" t="s">
        <v>11</v>
      </c>
      <c r="B10" s="70" t="s">
        <v>10</v>
      </c>
      <c r="C10" s="70"/>
      <c r="D10" s="70"/>
      <c r="E10" s="70"/>
      <c r="F10" s="70"/>
      <c r="G10" s="70"/>
      <c r="H10" s="70"/>
      <c r="I10" s="70"/>
      <c r="J10" s="70"/>
      <c r="K10" s="1"/>
    </row>
    <row r="11" spans="1:11" ht="36.75" customHeight="1" x14ac:dyDescent="0.25">
      <c r="A11" s="7" t="s">
        <v>12</v>
      </c>
      <c r="B11" s="79" t="s">
        <v>72</v>
      </c>
      <c r="C11" s="79"/>
      <c r="D11" s="79"/>
      <c r="E11" s="79"/>
      <c r="F11" s="79"/>
      <c r="G11" s="79"/>
      <c r="H11" s="79"/>
      <c r="I11" s="79"/>
      <c r="J11" s="79"/>
    </row>
    <row r="12" spans="1:11" ht="37.5" customHeight="1" x14ac:dyDescent="0.25">
      <c r="A12" s="7" t="s">
        <v>14</v>
      </c>
      <c r="B12" s="79" t="s">
        <v>15</v>
      </c>
      <c r="C12" s="79"/>
      <c r="D12" s="79"/>
      <c r="E12" s="79"/>
      <c r="F12" s="79"/>
      <c r="G12" s="79"/>
      <c r="H12" s="79"/>
      <c r="I12" s="79"/>
      <c r="J12" s="79"/>
    </row>
    <row r="13" spans="1:11" x14ac:dyDescent="0.25">
      <c r="A13" s="76" t="s">
        <v>16</v>
      </c>
      <c r="B13" s="76"/>
      <c r="C13" s="76"/>
      <c r="D13" s="76"/>
      <c r="E13" s="76"/>
      <c r="F13" s="76"/>
      <c r="G13" s="76"/>
      <c r="H13" s="76"/>
      <c r="I13" s="76"/>
      <c r="J13" s="76"/>
    </row>
    <row r="14" spans="1:11" ht="21" customHeight="1" x14ac:dyDescent="0.25">
      <c r="A14" s="7" t="s">
        <v>17</v>
      </c>
      <c r="B14" s="27">
        <f>_xlfn.NUMBERVALUE(LEFT($B$16,1))</f>
        <v>3</v>
      </c>
      <c r="C14" s="80" t="str">
        <f>IFERROR(VLOOKUP(B14,'[1]Validacion datos'!A2:B5,2,FALSE),"")</f>
        <v>DESARROLLO PRODUCTIVO</v>
      </c>
      <c r="D14" s="80"/>
      <c r="E14" s="80"/>
      <c r="F14" s="80"/>
      <c r="G14" s="80"/>
      <c r="H14" s="80"/>
      <c r="I14" s="80"/>
      <c r="J14" s="80"/>
    </row>
    <row r="15" spans="1:11" ht="26.25" customHeight="1" x14ac:dyDescent="0.25">
      <c r="A15" s="7" t="s">
        <v>18</v>
      </c>
      <c r="B15" s="28">
        <f>_xlfn.NUMBERVALUE(LEFT(B16,3))</f>
        <v>33</v>
      </c>
      <c r="C15" s="80" t="s">
        <v>90</v>
      </c>
      <c r="D15" s="80"/>
      <c r="E15" s="80"/>
      <c r="F15" s="80"/>
      <c r="G15" s="80"/>
      <c r="H15" s="80"/>
      <c r="I15" s="80"/>
      <c r="J15" s="80"/>
    </row>
    <row r="16" spans="1:11" ht="61.5" customHeight="1" x14ac:dyDescent="0.25">
      <c r="A16" s="7" t="s">
        <v>19</v>
      </c>
      <c r="B16" s="29" t="s">
        <v>20</v>
      </c>
      <c r="C16" s="80"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0"/>
      <c r="E16" s="80"/>
      <c r="F16" s="80"/>
      <c r="G16" s="80"/>
      <c r="H16" s="80"/>
      <c r="I16" s="80"/>
      <c r="J16" s="80"/>
    </row>
    <row r="17" spans="1:11" x14ac:dyDescent="0.25">
      <c r="A17" s="76" t="s">
        <v>21</v>
      </c>
      <c r="B17" s="76"/>
      <c r="C17" s="76"/>
      <c r="D17" s="76"/>
      <c r="E17" s="76"/>
      <c r="F17" s="76"/>
      <c r="G17" s="76"/>
      <c r="H17" s="76"/>
      <c r="I17" s="76"/>
      <c r="J17" s="76"/>
    </row>
    <row r="18" spans="1:11" ht="25.5" customHeight="1" x14ac:dyDescent="0.25">
      <c r="A18" s="7" t="s">
        <v>22</v>
      </c>
      <c r="B18" s="95" t="s">
        <v>64</v>
      </c>
      <c r="C18" s="95"/>
      <c r="D18" s="95"/>
      <c r="E18" s="95"/>
      <c r="F18" s="95"/>
      <c r="G18" s="95"/>
      <c r="H18" s="95"/>
      <c r="I18" s="95"/>
      <c r="J18" s="95"/>
    </row>
    <row r="19" spans="1:11" ht="56.25" customHeight="1" x14ac:dyDescent="0.25">
      <c r="A19" s="9" t="s">
        <v>24</v>
      </c>
      <c r="B19" s="81" t="s">
        <v>92</v>
      </c>
      <c r="C19" s="81"/>
      <c r="D19" s="81"/>
      <c r="E19" s="81"/>
      <c r="F19" s="81"/>
      <c r="G19" s="81"/>
      <c r="H19" s="81"/>
      <c r="I19" s="81"/>
      <c r="J19" s="81"/>
    </row>
    <row r="20" spans="1:11" ht="19.5" customHeight="1" x14ac:dyDescent="0.25">
      <c r="A20" s="9" t="s">
        <v>26</v>
      </c>
      <c r="B20" s="95" t="s">
        <v>66</v>
      </c>
      <c r="C20" s="95"/>
      <c r="D20" s="95"/>
      <c r="E20" s="95"/>
      <c r="F20" s="95"/>
      <c r="G20" s="95"/>
      <c r="H20" s="95"/>
      <c r="I20" s="95"/>
      <c r="J20" s="95"/>
    </row>
    <row r="21" spans="1:11" x14ac:dyDescent="0.25">
      <c r="A21" s="9" t="s">
        <v>28</v>
      </c>
      <c r="B21" s="95"/>
      <c r="C21" s="95"/>
      <c r="D21" s="95"/>
      <c r="E21" s="95"/>
      <c r="F21" s="95"/>
      <c r="G21" s="95"/>
      <c r="H21" s="95"/>
      <c r="I21" s="95"/>
      <c r="J21" s="95"/>
      <c r="K21" s="1"/>
    </row>
    <row r="22" spans="1:11" x14ac:dyDescent="0.25">
      <c r="A22" s="76" t="s">
        <v>30</v>
      </c>
      <c r="B22" s="76"/>
      <c r="C22" s="76"/>
      <c r="D22" s="76"/>
      <c r="E22" s="76"/>
      <c r="F22" s="76"/>
      <c r="G22" s="76"/>
      <c r="H22" s="76"/>
      <c r="I22" s="76"/>
      <c r="J22" s="76"/>
    </row>
    <row r="23" spans="1:11" x14ac:dyDescent="0.25">
      <c r="A23" s="77" t="s">
        <v>31</v>
      </c>
      <c r="B23" s="77"/>
      <c r="C23" s="77"/>
      <c r="D23" s="77"/>
      <c r="E23" s="77"/>
      <c r="F23" s="77"/>
      <c r="G23" s="77"/>
      <c r="H23" s="77"/>
      <c r="I23" s="77"/>
      <c r="J23" s="77"/>
      <c r="K23" s="1"/>
    </row>
    <row r="24" spans="1:11" ht="15" customHeight="1" x14ac:dyDescent="0.25">
      <c r="A24" s="83" t="s">
        <v>32</v>
      </c>
      <c r="B24" s="83"/>
      <c r="C24" s="83" t="s">
        <v>33</v>
      </c>
      <c r="D24" s="83"/>
      <c r="E24" s="83"/>
      <c r="F24" s="83" t="s">
        <v>34</v>
      </c>
      <c r="G24" s="83"/>
      <c r="H24" s="83"/>
      <c r="I24" s="83" t="s">
        <v>35</v>
      </c>
      <c r="J24" s="83"/>
    </row>
    <row r="25" spans="1:11" s="5" customFormat="1" ht="21" customHeight="1" x14ac:dyDescent="0.25">
      <c r="A25" s="101">
        <v>100000</v>
      </c>
      <c r="B25" s="101"/>
      <c r="C25" s="101">
        <v>100000</v>
      </c>
      <c r="D25" s="101"/>
      <c r="E25" s="101"/>
      <c r="F25" s="101">
        <v>0</v>
      </c>
      <c r="G25" s="101"/>
      <c r="H25" s="101"/>
      <c r="I25" s="102">
        <f>+F25/C25</f>
        <v>0</v>
      </c>
      <c r="J25" s="102"/>
      <c r="K25" s="4"/>
    </row>
    <row r="26" spans="1:11" x14ac:dyDescent="0.25">
      <c r="A26" s="77" t="s">
        <v>36</v>
      </c>
      <c r="B26" s="77"/>
      <c r="C26" s="77"/>
      <c r="D26" s="77"/>
      <c r="E26" s="77"/>
      <c r="F26" s="77"/>
      <c r="G26" s="77"/>
      <c r="H26" s="77"/>
      <c r="I26" s="77"/>
      <c r="J26" s="77"/>
      <c r="K26" s="1"/>
    </row>
    <row r="27" spans="1:11" ht="15" customHeight="1" x14ac:dyDescent="0.25">
      <c r="A27" s="87"/>
      <c r="B27" s="87"/>
      <c r="C27" s="86" t="s">
        <v>37</v>
      </c>
      <c r="D27" s="103"/>
      <c r="E27" s="86" t="s">
        <v>67</v>
      </c>
      <c r="F27" s="103"/>
      <c r="G27" s="86" t="s">
        <v>73</v>
      </c>
      <c r="H27" s="86"/>
      <c r="I27" s="86" t="s">
        <v>40</v>
      </c>
      <c r="J27" s="103"/>
    </row>
    <row r="28" spans="1:11" s="19" customFormat="1" ht="31.5" x14ac:dyDescent="0.25">
      <c r="A28" s="54" t="s">
        <v>41</v>
      </c>
      <c r="B28" s="54" t="s">
        <v>42</v>
      </c>
      <c r="C28" s="54" t="s">
        <v>43</v>
      </c>
      <c r="D28" s="54" t="s">
        <v>44</v>
      </c>
      <c r="E28" s="54" t="s">
        <v>45</v>
      </c>
      <c r="F28" s="54" t="s">
        <v>46</v>
      </c>
      <c r="G28" s="54" t="s">
        <v>47</v>
      </c>
      <c r="H28" s="54" t="s">
        <v>48</v>
      </c>
      <c r="I28" s="54" t="s">
        <v>49</v>
      </c>
      <c r="J28" s="54" t="s">
        <v>50</v>
      </c>
      <c r="K28" s="18"/>
    </row>
    <row r="29" spans="1:11" s="32" customFormat="1" ht="72.75" customHeight="1" x14ac:dyDescent="0.25">
      <c r="A29" s="30" t="s">
        <v>74</v>
      </c>
      <c r="B29" s="30" t="s">
        <v>69</v>
      </c>
      <c r="C29" s="40">
        <v>120000</v>
      </c>
      <c r="D29" s="37">
        <v>100000</v>
      </c>
      <c r="E29" s="37">
        <v>60000</v>
      </c>
      <c r="F29" s="37">
        <v>50000</v>
      </c>
      <c r="G29" s="38">
        <v>54966</v>
      </c>
      <c r="H29" s="56">
        <v>0</v>
      </c>
      <c r="I29" s="39">
        <f>+Tabla18[[#This Row],[Física (E)]]/Tabla18[[#This Row],[Física (C)]]</f>
        <v>0.91610000000000003</v>
      </c>
      <c r="J29" s="14">
        <f>+Tabla18[[#This Row],[Financiera  (F)]]/Tabla18[[#This Row],[Financiera (D)]]</f>
        <v>0</v>
      </c>
      <c r="K29" s="31"/>
    </row>
    <row r="30" spans="1:11" x14ac:dyDescent="0.25">
      <c r="A30" s="76" t="s">
        <v>53</v>
      </c>
      <c r="B30" s="76"/>
      <c r="C30" s="76"/>
      <c r="D30" s="76"/>
      <c r="E30" s="76"/>
      <c r="F30" s="76"/>
      <c r="G30" s="76"/>
      <c r="H30" s="76"/>
      <c r="I30" s="76"/>
      <c r="J30" s="76"/>
    </row>
    <row r="31" spans="1:11" x14ac:dyDescent="0.25">
      <c r="A31" s="77" t="s">
        <v>54</v>
      </c>
      <c r="B31" s="77"/>
      <c r="C31" s="77"/>
      <c r="D31" s="77"/>
      <c r="E31" s="77"/>
      <c r="F31" s="77"/>
      <c r="G31" s="77"/>
      <c r="H31" s="77"/>
      <c r="I31" s="77"/>
      <c r="J31" s="77"/>
      <c r="K31" s="1"/>
    </row>
    <row r="32" spans="1:11" ht="24" customHeight="1" x14ac:dyDescent="0.25">
      <c r="A32" s="10" t="s">
        <v>55</v>
      </c>
      <c r="B32" s="81" t="s">
        <v>75</v>
      </c>
      <c r="C32" s="81"/>
      <c r="D32" s="81"/>
      <c r="E32" s="81"/>
      <c r="F32" s="81"/>
      <c r="G32" s="81"/>
      <c r="H32" s="81"/>
      <c r="I32" s="81"/>
      <c r="J32" s="81"/>
    </row>
    <row r="33" spans="1:11" ht="28.5" customHeight="1" x14ac:dyDescent="0.25">
      <c r="A33" s="10" t="s">
        <v>57</v>
      </c>
      <c r="B33" s="81" t="s">
        <v>76</v>
      </c>
      <c r="C33" s="81"/>
      <c r="D33" s="81"/>
      <c r="E33" s="81"/>
      <c r="F33" s="81"/>
      <c r="G33" s="81"/>
      <c r="H33" s="81"/>
      <c r="I33" s="81"/>
      <c r="J33" s="81"/>
    </row>
    <row r="34" spans="1:11" ht="42" customHeight="1" x14ac:dyDescent="0.25">
      <c r="A34" s="10" t="s">
        <v>59</v>
      </c>
      <c r="B34" s="81" t="s">
        <v>93</v>
      </c>
      <c r="C34" s="81"/>
      <c r="D34" s="81"/>
      <c r="E34" s="81"/>
      <c r="F34" s="81"/>
      <c r="G34" s="81"/>
      <c r="H34" s="81"/>
      <c r="I34" s="81"/>
      <c r="J34" s="81"/>
    </row>
    <row r="35" spans="1:11" ht="49.5" customHeight="1" x14ac:dyDescent="0.25">
      <c r="A35" s="10" t="s">
        <v>60</v>
      </c>
      <c r="B35" s="90" t="s">
        <v>91</v>
      </c>
      <c r="C35" s="90"/>
      <c r="D35" s="90"/>
      <c r="E35" s="90"/>
      <c r="F35" s="90"/>
      <c r="G35" s="90"/>
      <c r="H35" s="90"/>
      <c r="I35" s="90"/>
      <c r="J35" s="90"/>
    </row>
    <row r="36" spans="1:11" x14ac:dyDescent="0.25">
      <c r="A36" s="76" t="s">
        <v>61</v>
      </c>
      <c r="B36" s="76"/>
      <c r="C36" s="76"/>
      <c r="D36" s="76"/>
      <c r="E36" s="76"/>
      <c r="F36" s="76"/>
      <c r="G36" s="76"/>
      <c r="H36" s="76"/>
      <c r="I36" s="76"/>
      <c r="J36" s="76"/>
    </row>
    <row r="37" spans="1:11" x14ac:dyDescent="0.25">
      <c r="A37" s="88" t="s">
        <v>62</v>
      </c>
      <c r="B37" s="88"/>
      <c r="C37" s="88"/>
      <c r="D37" s="88"/>
      <c r="E37" s="88"/>
      <c r="F37" s="88"/>
      <c r="G37" s="88"/>
      <c r="H37" s="88"/>
      <c r="I37" s="88"/>
      <c r="J37" s="88"/>
      <c r="K37" s="1"/>
    </row>
    <row r="38" spans="1:11" ht="39" customHeight="1" x14ac:dyDescent="0.25">
      <c r="A38" s="81" t="s">
        <v>95</v>
      </c>
      <c r="B38" s="81"/>
      <c r="C38" s="81"/>
      <c r="D38" s="81"/>
      <c r="E38" s="81"/>
      <c r="F38" s="81"/>
      <c r="G38" s="81"/>
      <c r="H38" s="81"/>
      <c r="I38" s="81"/>
      <c r="J38" s="81"/>
    </row>
    <row r="39" spans="1:11" x14ac:dyDescent="0.25">
      <c r="B39" s="57"/>
      <c r="C39" s="57"/>
      <c r="D39" s="57"/>
      <c r="E39" s="57"/>
      <c r="F39" s="57"/>
      <c r="G39" s="57"/>
      <c r="H39" s="57"/>
      <c r="I39" s="57"/>
      <c r="J39" s="57"/>
    </row>
    <row r="40" spans="1:11" x14ac:dyDescent="0.25">
      <c r="B40" s="57"/>
      <c r="C40" s="57"/>
      <c r="D40" s="57"/>
      <c r="E40" s="57"/>
      <c r="F40" s="57"/>
      <c r="G40" s="57"/>
      <c r="H40" s="57"/>
      <c r="I40" s="57"/>
      <c r="J40" s="57"/>
    </row>
    <row r="41" spans="1:11" x14ac:dyDescent="0.25">
      <c r="B41" s="57"/>
      <c r="C41" s="57"/>
      <c r="D41" s="57"/>
      <c r="E41" s="57"/>
      <c r="F41" s="57"/>
      <c r="G41" s="57"/>
      <c r="H41" s="57"/>
      <c r="I41" s="57"/>
      <c r="J41" s="57"/>
    </row>
    <row r="42" spans="1:11" x14ac:dyDescent="0.25">
      <c r="B42" s="57"/>
      <c r="C42" s="57"/>
      <c r="D42" s="57"/>
      <c r="E42" s="57"/>
      <c r="F42" s="57"/>
      <c r="G42" s="57"/>
      <c r="H42" s="57"/>
      <c r="I42" s="57"/>
      <c r="J42" s="57"/>
    </row>
    <row r="43" spans="1:11" x14ac:dyDescent="0.25">
      <c r="B43" s="57"/>
      <c r="C43" s="57"/>
      <c r="D43" s="57"/>
      <c r="E43" s="57"/>
      <c r="F43" s="57"/>
      <c r="G43" s="57"/>
      <c r="H43" s="57"/>
      <c r="I43" s="57"/>
      <c r="J43" s="57"/>
    </row>
    <row r="44" spans="1:11" x14ac:dyDescent="0.25">
      <c r="B44" s="57"/>
      <c r="C44" s="57"/>
      <c r="D44" s="57"/>
      <c r="E44" s="57"/>
      <c r="F44" s="57"/>
      <c r="G44" s="57"/>
      <c r="H44" s="57"/>
      <c r="I44" s="57"/>
      <c r="J44" s="57"/>
    </row>
    <row r="45" spans="1:11" x14ac:dyDescent="0.25">
      <c r="B45" s="57"/>
      <c r="C45" s="57"/>
      <c r="D45" s="57"/>
      <c r="E45" s="57"/>
      <c r="F45" s="57"/>
      <c r="G45" s="57"/>
      <c r="H45" s="57"/>
      <c r="I45" s="57"/>
      <c r="J45" s="57"/>
    </row>
    <row r="46" spans="1:11" x14ac:dyDescent="0.25">
      <c r="B46" s="57"/>
      <c r="C46" s="57"/>
      <c r="D46" s="57"/>
      <c r="E46" s="57"/>
      <c r="F46" s="57"/>
      <c r="G46" s="57"/>
      <c r="H46" s="57"/>
      <c r="I46" s="57"/>
      <c r="J46" s="57"/>
    </row>
    <row r="47" spans="1:11" x14ac:dyDescent="0.25">
      <c r="B47" s="57"/>
      <c r="C47" s="57"/>
      <c r="D47" s="57"/>
      <c r="E47" s="57"/>
      <c r="F47" s="57"/>
      <c r="G47" s="57"/>
      <c r="H47" s="57"/>
      <c r="I47" s="57"/>
      <c r="J47" s="57"/>
    </row>
    <row r="48" spans="1:11" x14ac:dyDescent="0.25">
      <c r="B48" s="57"/>
      <c r="C48" s="57"/>
      <c r="D48" s="57"/>
      <c r="E48" s="57"/>
      <c r="F48" s="57"/>
      <c r="G48" s="57"/>
      <c r="H48" s="57"/>
      <c r="I48" s="57"/>
      <c r="J48" s="57"/>
    </row>
    <row r="49" spans="2:10" x14ac:dyDescent="0.25">
      <c r="B49" s="57"/>
      <c r="C49" s="57"/>
      <c r="D49" s="57"/>
      <c r="E49" s="57"/>
      <c r="F49" s="57"/>
      <c r="G49" s="57"/>
      <c r="H49" s="57"/>
      <c r="I49" s="57"/>
      <c r="J49" s="57"/>
    </row>
    <row r="50" spans="2:10" x14ac:dyDescent="0.25">
      <c r="B50" s="57"/>
      <c r="C50" s="57"/>
      <c r="D50" s="57"/>
      <c r="E50" s="57"/>
      <c r="F50" s="57"/>
      <c r="G50" s="57"/>
      <c r="H50" s="57"/>
      <c r="I50" s="57"/>
      <c r="J50" s="57"/>
    </row>
    <row r="51" spans="2:10" x14ac:dyDescent="0.25">
      <c r="B51" s="57"/>
      <c r="C51" s="57"/>
      <c r="D51" s="57"/>
      <c r="E51" s="57"/>
      <c r="F51" s="57"/>
      <c r="G51" s="57"/>
      <c r="H51" s="57"/>
      <c r="I51" s="57"/>
      <c r="J51" s="57"/>
    </row>
    <row r="52" spans="2:10" x14ac:dyDescent="0.25">
      <c r="B52" s="57"/>
      <c r="C52" s="57"/>
      <c r="D52" s="57"/>
      <c r="E52" s="57"/>
      <c r="F52" s="57"/>
      <c r="G52" s="57"/>
      <c r="H52" s="57"/>
      <c r="I52" s="57"/>
      <c r="J52" s="57"/>
    </row>
  </sheetData>
  <mergeCells count="49">
    <mergeCell ref="A37:J37"/>
    <mergeCell ref="A38:J38"/>
    <mergeCell ref="A31:J31"/>
    <mergeCell ref="B32:J32"/>
    <mergeCell ref="B33:J33"/>
    <mergeCell ref="B34:J34"/>
    <mergeCell ref="B35:J35"/>
    <mergeCell ref="A36:J36"/>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7:B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 ref="A1:A3"/>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2:J32"/>
    <dataValidation allowBlank="1" showInputMessage="1" showErrorMessage="1" prompt="¿En qué consiste el producto? su objetivo" sqref="B33:J33"/>
    <dataValidation allowBlank="1" showInputMessage="1" showErrorMessage="1" prompt="1. Describir lo plasmado en el presupuesto_x000a_2. Describir lo alcanzado en términos financieros y de producción " sqref="B34:J34"/>
    <dataValidation allowBlank="1" showInputMessage="1" showErrorMessage="1" prompt="De existir desvío, explicar razones." sqref="B35:J35"/>
    <dataValidation allowBlank="1" showInputMessage="1" showErrorMessage="1" prompt="Oportunidades de mejora identificadas" sqref="A38:J38"/>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29"/>
    <dataValidation allowBlank="1" showInputMessage="1" showErrorMessage="1" prompt="Nombre del indicador" sqref="B28:B29"/>
    <dataValidation allowBlank="1" showInputMessage="1" showErrorMessage="1" prompt="Meta anual del indicador" sqref="C28:C29 E28"/>
    <dataValidation allowBlank="1" showInputMessage="1" showErrorMessage="1" prompt="Monto presupuestado para el producto" sqref="D28:D29 E29:F29 F28"/>
    <dataValidation allowBlank="1" showInputMessage="1" showErrorMessage="1" prompt="Monto ejecutado en el trimestre" sqref="H28:H29"/>
    <dataValidation allowBlank="1" showInputMessage="1" showErrorMessage="1" prompt="Meta alcanzada en el trimestre" sqref="G28:G29 H29"/>
  </dataValidations>
  <pageMargins left="0.7" right="0.7" top="0.75" bottom="0.75" header="0.3" footer="0.3"/>
  <pageSetup scale="56" fitToHeight="0"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2"/>
  <sheetViews>
    <sheetView topLeftCell="A30" zoomScale="70" zoomScaleNormal="70" zoomScaleSheetLayoutView="55" workbookViewId="0">
      <selection activeCell="D59" sqref="D59"/>
    </sheetView>
  </sheetViews>
  <sheetFormatPr baseColWidth="10" defaultColWidth="11.42578125" defaultRowHeight="15" x14ac:dyDescent="0.25"/>
  <cols>
    <col min="1" max="1" width="33.140625" style="45" customWidth="1"/>
    <col min="2" max="2" width="25" style="45" customWidth="1"/>
    <col min="3" max="3" width="12.7109375" style="45" customWidth="1"/>
    <col min="4" max="4" width="16.85546875" style="45" customWidth="1"/>
    <col min="5" max="5" width="12.7109375" style="45" customWidth="1"/>
    <col min="6" max="6" width="16.85546875" style="45" customWidth="1"/>
    <col min="7" max="7" width="12.7109375" style="45" customWidth="1"/>
    <col min="8" max="8" width="16.7109375" style="45" bestFit="1" customWidth="1"/>
    <col min="9" max="9" width="17.28515625" style="45" customWidth="1"/>
    <col min="10" max="10" width="16.42578125" style="45" customWidth="1"/>
    <col min="11" max="11" width="11.42578125" style="45"/>
    <col min="12" max="16384" width="11.42578125" style="47"/>
  </cols>
  <sheetData>
    <row r="1" spans="1:11" s="2" customFormat="1" ht="18.75" customHeight="1" x14ac:dyDescent="0.25">
      <c r="A1" s="113"/>
      <c r="B1" s="71" t="s">
        <v>109</v>
      </c>
      <c r="C1" s="71"/>
      <c r="D1" s="71"/>
      <c r="E1" s="71"/>
      <c r="F1" s="71"/>
      <c r="G1" s="71"/>
      <c r="H1" s="71"/>
      <c r="I1" s="71"/>
      <c r="J1" s="71"/>
      <c r="K1" s="1"/>
    </row>
    <row r="2" spans="1:11" s="2" customFormat="1" ht="15.75" x14ac:dyDescent="0.25">
      <c r="A2" s="114"/>
      <c r="B2" s="116" t="s">
        <v>0</v>
      </c>
      <c r="C2" s="117"/>
      <c r="D2" s="116" t="s">
        <v>1</v>
      </c>
      <c r="E2" s="118"/>
      <c r="F2" s="118"/>
      <c r="G2" s="118"/>
      <c r="H2" s="117"/>
      <c r="I2" s="62" t="s">
        <v>2</v>
      </c>
      <c r="J2" s="62" t="s">
        <v>3</v>
      </c>
      <c r="K2" s="1"/>
    </row>
    <row r="3" spans="1:11" s="2" customFormat="1" ht="25.5" customHeight="1" x14ac:dyDescent="0.25">
      <c r="A3" s="115"/>
      <c r="B3" s="119" t="s">
        <v>4</v>
      </c>
      <c r="C3" s="120"/>
      <c r="D3" s="121"/>
      <c r="E3" s="122"/>
      <c r="F3" s="122"/>
      <c r="G3" s="122"/>
      <c r="H3" s="123"/>
      <c r="I3" s="63"/>
      <c r="J3" s="63"/>
      <c r="K3" s="1"/>
    </row>
    <row r="4" spans="1:11" ht="15.75" x14ac:dyDescent="0.25">
      <c r="A4" s="127"/>
      <c r="B4" s="127"/>
      <c r="C4" s="127"/>
      <c r="D4" s="127"/>
      <c r="E4" s="127"/>
      <c r="F4" s="127"/>
      <c r="G4" s="127"/>
      <c r="H4" s="127"/>
      <c r="I4" s="127"/>
      <c r="J4" s="127"/>
      <c r="K4" s="48"/>
    </row>
    <row r="5" spans="1:11" ht="3" customHeight="1" x14ac:dyDescent="0.25">
      <c r="A5" s="128"/>
      <c r="B5" s="128"/>
      <c r="C5" s="128"/>
      <c r="D5" s="128"/>
      <c r="E5" s="128"/>
      <c r="F5" s="128"/>
      <c r="G5" s="128"/>
      <c r="H5" s="128"/>
      <c r="I5" s="128"/>
      <c r="J5" s="128"/>
      <c r="K5" s="48"/>
    </row>
    <row r="6" spans="1:11" ht="15.75" x14ac:dyDescent="0.25">
      <c r="A6" s="76" t="s">
        <v>5</v>
      </c>
      <c r="B6" s="76"/>
      <c r="C6" s="76"/>
      <c r="D6" s="76"/>
      <c r="E6" s="76"/>
      <c r="F6" s="76"/>
      <c r="G6" s="76"/>
      <c r="H6" s="76"/>
      <c r="I6" s="76"/>
      <c r="J6" s="76"/>
      <c r="K6" s="48"/>
    </row>
    <row r="7" spans="1:11" ht="15.75" x14ac:dyDescent="0.25">
      <c r="A7" s="77" t="s">
        <v>6</v>
      </c>
      <c r="B7" s="77"/>
      <c r="C7" s="77"/>
      <c r="D7" s="77"/>
      <c r="E7" s="77"/>
      <c r="F7" s="77"/>
      <c r="G7" s="77"/>
      <c r="H7" s="77"/>
      <c r="I7" s="77"/>
      <c r="J7" s="77"/>
      <c r="K7" s="48"/>
    </row>
    <row r="8" spans="1:11" ht="18" customHeight="1" x14ac:dyDescent="0.25">
      <c r="A8" s="7" t="s">
        <v>7</v>
      </c>
      <c r="B8" s="70" t="s">
        <v>8</v>
      </c>
      <c r="C8" s="70"/>
      <c r="D8" s="70"/>
      <c r="E8" s="70"/>
      <c r="F8" s="70"/>
      <c r="G8" s="70"/>
      <c r="H8" s="70"/>
      <c r="I8" s="70"/>
      <c r="J8" s="70"/>
      <c r="K8" s="48"/>
    </row>
    <row r="9" spans="1:11" ht="18" customHeight="1" x14ac:dyDescent="0.25">
      <c r="A9" s="49" t="s">
        <v>9</v>
      </c>
      <c r="B9" s="70" t="s">
        <v>10</v>
      </c>
      <c r="C9" s="70"/>
      <c r="D9" s="70"/>
      <c r="E9" s="70"/>
      <c r="F9" s="70"/>
      <c r="G9" s="70"/>
      <c r="H9" s="70"/>
      <c r="I9" s="70"/>
      <c r="J9" s="70"/>
      <c r="K9" s="48"/>
    </row>
    <row r="10" spans="1:11" ht="18" customHeight="1" x14ac:dyDescent="0.25">
      <c r="A10" s="49" t="s">
        <v>11</v>
      </c>
      <c r="B10" s="70" t="s">
        <v>10</v>
      </c>
      <c r="C10" s="70"/>
      <c r="D10" s="70"/>
      <c r="E10" s="70"/>
      <c r="F10" s="70"/>
      <c r="G10" s="70"/>
      <c r="H10" s="70"/>
      <c r="I10" s="70"/>
      <c r="J10" s="70"/>
      <c r="K10" s="48"/>
    </row>
    <row r="11" spans="1:11" ht="47.25" customHeight="1" x14ac:dyDescent="0.25">
      <c r="A11" s="7" t="s">
        <v>12</v>
      </c>
      <c r="B11" s="81" t="s">
        <v>13</v>
      </c>
      <c r="C11" s="81"/>
      <c r="D11" s="81"/>
      <c r="E11" s="81"/>
      <c r="F11" s="81"/>
      <c r="G11" s="81"/>
      <c r="H11" s="81"/>
      <c r="I11" s="81"/>
      <c r="J11" s="81"/>
    </row>
    <row r="12" spans="1:11" ht="42" customHeight="1" x14ac:dyDescent="0.25">
      <c r="A12" s="7" t="s">
        <v>14</v>
      </c>
      <c r="B12" s="81" t="s">
        <v>15</v>
      </c>
      <c r="C12" s="81"/>
      <c r="D12" s="81"/>
      <c r="E12" s="81"/>
      <c r="F12" s="81"/>
      <c r="G12" s="81"/>
      <c r="H12" s="81"/>
      <c r="I12" s="81"/>
      <c r="J12" s="81"/>
    </row>
    <row r="13" spans="1:11" ht="15.75" x14ac:dyDescent="0.25">
      <c r="A13" s="76" t="s">
        <v>16</v>
      </c>
      <c r="B13" s="76"/>
      <c r="C13" s="76"/>
      <c r="D13" s="76"/>
      <c r="E13" s="76"/>
      <c r="F13" s="76"/>
      <c r="G13" s="76"/>
      <c r="H13" s="76"/>
      <c r="I13" s="76"/>
      <c r="J13" s="76"/>
    </row>
    <row r="14" spans="1:11" ht="15.75" x14ac:dyDescent="0.25">
      <c r="A14" s="7" t="s">
        <v>17</v>
      </c>
      <c r="B14" s="16">
        <f>_xlfn.NUMBERVALUE(LEFT($B$16,1))</f>
        <v>3</v>
      </c>
      <c r="C14" s="94" t="str">
        <f>IFERROR(VLOOKUP(B14,'[1]Validacion datos'!A2:B5,2,FALSE),"")</f>
        <v>DESARROLLO PRODUCTIVO</v>
      </c>
      <c r="D14" s="94"/>
      <c r="E14" s="94"/>
      <c r="F14" s="94"/>
      <c r="G14" s="94"/>
      <c r="H14" s="94"/>
      <c r="I14" s="94"/>
      <c r="J14" s="94"/>
    </row>
    <row r="15" spans="1:11" ht="26.25" customHeight="1" x14ac:dyDescent="0.25">
      <c r="A15" s="7" t="s">
        <v>18</v>
      </c>
      <c r="B15" s="61">
        <f>_xlfn.NUMBERVALUE(LEFT(B16,3))</f>
        <v>3.3</v>
      </c>
      <c r="C15" s="94" t="s">
        <v>90</v>
      </c>
      <c r="D15" s="94"/>
      <c r="E15" s="94"/>
      <c r="F15" s="94"/>
      <c r="G15" s="94"/>
      <c r="H15" s="94"/>
      <c r="I15" s="94"/>
      <c r="J15" s="94"/>
    </row>
    <row r="16" spans="1:11" ht="54" customHeight="1" x14ac:dyDescent="0.25">
      <c r="A16" s="7" t="s">
        <v>19</v>
      </c>
      <c r="B16" s="17" t="s">
        <v>20</v>
      </c>
      <c r="C16" s="94"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94"/>
      <c r="E16" s="94"/>
      <c r="F16" s="94"/>
      <c r="G16" s="94"/>
      <c r="H16" s="94"/>
      <c r="I16" s="94"/>
      <c r="J16" s="94"/>
    </row>
    <row r="17" spans="1:12" ht="15.75" x14ac:dyDescent="0.25">
      <c r="A17" s="76" t="s">
        <v>21</v>
      </c>
      <c r="B17" s="76"/>
      <c r="C17" s="76"/>
      <c r="D17" s="76"/>
      <c r="E17" s="76"/>
      <c r="F17" s="76"/>
      <c r="G17" s="76"/>
      <c r="H17" s="76"/>
      <c r="I17" s="76"/>
      <c r="J17" s="76"/>
    </row>
    <row r="18" spans="1:12" ht="29.25" customHeight="1" x14ac:dyDescent="0.25">
      <c r="A18" s="7" t="s">
        <v>22</v>
      </c>
      <c r="B18" s="95" t="s">
        <v>23</v>
      </c>
      <c r="C18" s="95"/>
      <c r="D18" s="95"/>
      <c r="E18" s="95"/>
      <c r="F18" s="95"/>
      <c r="G18" s="95"/>
      <c r="H18" s="95"/>
      <c r="I18" s="95"/>
      <c r="J18" s="95"/>
    </row>
    <row r="19" spans="1:12" ht="79.5" customHeight="1" x14ac:dyDescent="0.25">
      <c r="A19" s="9" t="s">
        <v>24</v>
      </c>
      <c r="B19" s="81" t="s">
        <v>81</v>
      </c>
      <c r="C19" s="81"/>
      <c r="D19" s="81"/>
      <c r="E19" s="81"/>
      <c r="F19" s="81"/>
      <c r="G19" s="81"/>
      <c r="H19" s="81"/>
      <c r="I19" s="81"/>
      <c r="J19" s="81"/>
    </row>
    <row r="20" spans="1:12" ht="30" customHeight="1" x14ac:dyDescent="0.25">
      <c r="A20" s="9" t="s">
        <v>26</v>
      </c>
      <c r="B20" s="81" t="s">
        <v>27</v>
      </c>
      <c r="C20" s="81"/>
      <c r="D20" s="81"/>
      <c r="E20" s="81"/>
      <c r="F20" s="81"/>
      <c r="G20" s="81"/>
      <c r="H20" s="81"/>
      <c r="I20" s="81"/>
      <c r="J20" s="81"/>
    </row>
    <row r="21" spans="1:12" ht="31.5" customHeight="1" x14ac:dyDescent="0.25">
      <c r="A21" s="9" t="s">
        <v>28</v>
      </c>
      <c r="B21" s="82" t="s">
        <v>29</v>
      </c>
      <c r="C21" s="81"/>
      <c r="D21" s="81"/>
      <c r="E21" s="81"/>
      <c r="F21" s="81"/>
      <c r="G21" s="81"/>
      <c r="H21" s="81"/>
      <c r="I21" s="81"/>
      <c r="J21" s="81"/>
      <c r="K21" s="48"/>
    </row>
    <row r="22" spans="1:12" ht="15.75" x14ac:dyDescent="0.25">
      <c r="A22" s="76" t="s">
        <v>30</v>
      </c>
      <c r="B22" s="76"/>
      <c r="C22" s="76"/>
      <c r="D22" s="76"/>
      <c r="E22" s="76"/>
      <c r="F22" s="76"/>
      <c r="G22" s="76"/>
      <c r="H22" s="76"/>
      <c r="I22" s="76"/>
      <c r="J22" s="76"/>
    </row>
    <row r="23" spans="1:12" ht="15.75" x14ac:dyDescent="0.25">
      <c r="A23" s="77" t="s">
        <v>31</v>
      </c>
      <c r="B23" s="77"/>
      <c r="C23" s="77"/>
      <c r="D23" s="77"/>
      <c r="E23" s="77"/>
      <c r="F23" s="77"/>
      <c r="G23" s="77"/>
      <c r="H23" s="77"/>
      <c r="I23" s="77"/>
      <c r="J23" s="77"/>
      <c r="K23" s="48"/>
    </row>
    <row r="24" spans="1:12" ht="15" customHeight="1" x14ac:dyDescent="0.25">
      <c r="A24" s="83" t="s">
        <v>32</v>
      </c>
      <c r="B24" s="83"/>
      <c r="C24" s="83" t="s">
        <v>33</v>
      </c>
      <c r="D24" s="83"/>
      <c r="E24" s="83"/>
      <c r="F24" s="83" t="s">
        <v>34</v>
      </c>
      <c r="G24" s="83"/>
      <c r="H24" s="83"/>
      <c r="I24" s="83" t="s">
        <v>35</v>
      </c>
      <c r="J24" s="83"/>
    </row>
    <row r="25" spans="1:12" s="51" customFormat="1" ht="23.25" customHeight="1" x14ac:dyDescent="0.25">
      <c r="A25" s="84">
        <v>500000000</v>
      </c>
      <c r="B25" s="84"/>
      <c r="C25" s="84">
        <v>625000000</v>
      </c>
      <c r="D25" s="84"/>
      <c r="E25" s="84"/>
      <c r="F25" s="84">
        <v>500000000</v>
      </c>
      <c r="G25" s="84"/>
      <c r="H25" s="84"/>
      <c r="I25" s="85">
        <f>F25/C25</f>
        <v>0.8</v>
      </c>
      <c r="J25" s="85"/>
      <c r="K25" s="50"/>
    </row>
    <row r="26" spans="1:12" ht="15.75" x14ac:dyDescent="0.25">
      <c r="A26" s="77" t="s">
        <v>36</v>
      </c>
      <c r="B26" s="77"/>
      <c r="C26" s="77"/>
      <c r="D26" s="77"/>
      <c r="E26" s="77"/>
      <c r="F26" s="77"/>
      <c r="G26" s="77"/>
      <c r="H26" s="77"/>
      <c r="I26" s="77"/>
      <c r="J26" s="77"/>
      <c r="K26" s="48"/>
    </row>
    <row r="27" spans="1:12" ht="21.75" customHeight="1" x14ac:dyDescent="0.25">
      <c r="A27" s="125"/>
      <c r="B27" s="125"/>
      <c r="C27" s="107" t="s">
        <v>96</v>
      </c>
      <c r="D27" s="108"/>
      <c r="E27" s="109" t="s">
        <v>97</v>
      </c>
      <c r="F27" s="108"/>
      <c r="G27" s="109" t="s">
        <v>98</v>
      </c>
      <c r="H27" s="108"/>
      <c r="I27" s="86" t="s">
        <v>40</v>
      </c>
      <c r="J27" s="126"/>
    </row>
    <row r="28" spans="1:12" ht="31.5" x14ac:dyDescent="0.25">
      <c r="A28" s="60" t="s">
        <v>41</v>
      </c>
      <c r="B28" s="60" t="s">
        <v>42</v>
      </c>
      <c r="C28" s="60" t="s">
        <v>43</v>
      </c>
      <c r="D28" s="60" t="s">
        <v>44</v>
      </c>
      <c r="E28" s="60" t="s">
        <v>45</v>
      </c>
      <c r="F28" s="60" t="s">
        <v>46</v>
      </c>
      <c r="G28" s="60" t="s">
        <v>47</v>
      </c>
      <c r="H28" s="60" t="s">
        <v>48</v>
      </c>
      <c r="I28" s="60" t="s">
        <v>49</v>
      </c>
      <c r="J28" s="60" t="s">
        <v>50</v>
      </c>
    </row>
    <row r="29" spans="1:12" ht="93" customHeight="1" x14ac:dyDescent="0.25">
      <c r="A29" s="30" t="s">
        <v>104</v>
      </c>
      <c r="B29" s="30" t="s">
        <v>105</v>
      </c>
      <c r="C29" s="40">
        <v>2</v>
      </c>
      <c r="D29" s="40">
        <v>625000000</v>
      </c>
      <c r="E29" s="40">
        <v>0</v>
      </c>
      <c r="F29" s="40">
        <v>250000000</v>
      </c>
      <c r="G29" s="38">
        <v>1</v>
      </c>
      <c r="H29" s="37">
        <v>375000000</v>
      </c>
      <c r="I29" s="65" t="e">
        <f>+Tabla1345910111213617[Física (E)]/Tabla1345910111213617[Física (C)]</f>
        <v>#DIV/0!</v>
      </c>
      <c r="J29" s="14">
        <f>+Tabla1345910111213617[[#This Row],[Financiera  (F)]]/Tabla1345910111213617[[#This Row],[Financiera (D)]]</f>
        <v>1.5</v>
      </c>
      <c r="L29" s="46"/>
    </row>
    <row r="30" spans="1:12" ht="15.75" x14ac:dyDescent="0.25">
      <c r="A30" s="76" t="s">
        <v>53</v>
      </c>
      <c r="B30" s="76"/>
      <c r="C30" s="76"/>
      <c r="D30" s="76"/>
      <c r="E30" s="76"/>
      <c r="F30" s="76"/>
      <c r="G30" s="76"/>
      <c r="H30" s="76"/>
      <c r="I30" s="76"/>
      <c r="J30" s="76"/>
    </row>
    <row r="31" spans="1:12" ht="15.75" x14ac:dyDescent="0.25">
      <c r="A31" s="77" t="s">
        <v>54</v>
      </c>
      <c r="B31" s="77"/>
      <c r="C31" s="77"/>
      <c r="D31" s="77"/>
      <c r="E31" s="77"/>
      <c r="F31" s="77"/>
      <c r="G31" s="77"/>
      <c r="H31" s="77"/>
      <c r="I31" s="77"/>
      <c r="J31" s="77"/>
      <c r="K31" s="48"/>
    </row>
    <row r="32" spans="1:12" ht="26.25" customHeight="1" x14ac:dyDescent="0.25">
      <c r="A32" s="10" t="s">
        <v>55</v>
      </c>
      <c r="B32" s="95" t="s">
        <v>104</v>
      </c>
      <c r="C32" s="95"/>
      <c r="D32" s="95"/>
      <c r="E32" s="95"/>
      <c r="F32" s="95"/>
      <c r="G32" s="95"/>
      <c r="H32" s="95"/>
      <c r="I32" s="95"/>
      <c r="J32" s="95"/>
    </row>
    <row r="33" spans="1:11" ht="51" customHeight="1" x14ac:dyDescent="0.25">
      <c r="A33" s="10" t="s">
        <v>57</v>
      </c>
      <c r="B33" s="95" t="s">
        <v>106</v>
      </c>
      <c r="C33" s="95"/>
      <c r="D33" s="95"/>
      <c r="E33" s="95"/>
      <c r="F33" s="95"/>
      <c r="G33" s="95"/>
      <c r="H33" s="95"/>
      <c r="I33" s="95"/>
      <c r="J33" s="95"/>
    </row>
    <row r="34" spans="1:11" ht="46.5" customHeight="1" x14ac:dyDescent="0.25">
      <c r="A34" s="10" t="s">
        <v>59</v>
      </c>
      <c r="B34" s="95" t="s">
        <v>114</v>
      </c>
      <c r="C34" s="95"/>
      <c r="D34" s="95"/>
      <c r="E34" s="95"/>
      <c r="F34" s="95"/>
      <c r="G34" s="95"/>
      <c r="H34" s="95"/>
      <c r="I34" s="95"/>
      <c r="J34" s="95"/>
    </row>
    <row r="35" spans="1:11" ht="135.75" customHeight="1" x14ac:dyDescent="0.25">
      <c r="A35" s="26" t="s">
        <v>60</v>
      </c>
      <c r="B35" s="90" t="s">
        <v>113</v>
      </c>
      <c r="C35" s="90"/>
      <c r="D35" s="90"/>
      <c r="E35" s="90"/>
      <c r="F35" s="90"/>
      <c r="G35" s="90"/>
      <c r="H35" s="90"/>
      <c r="I35" s="90"/>
      <c r="J35" s="90"/>
    </row>
    <row r="36" spans="1:11" ht="15.75" x14ac:dyDescent="0.25">
      <c r="A36" s="76" t="s">
        <v>61</v>
      </c>
      <c r="B36" s="76"/>
      <c r="C36" s="76"/>
      <c r="D36" s="76"/>
      <c r="E36" s="76"/>
      <c r="F36" s="76"/>
      <c r="G36" s="76"/>
      <c r="H36" s="76"/>
      <c r="I36" s="76"/>
      <c r="J36" s="76"/>
    </row>
    <row r="37" spans="1:11" ht="15.75" x14ac:dyDescent="0.25">
      <c r="A37" s="88" t="s">
        <v>62</v>
      </c>
      <c r="B37" s="88"/>
      <c r="C37" s="88"/>
      <c r="D37" s="88"/>
      <c r="E37" s="88"/>
      <c r="F37" s="88"/>
      <c r="G37" s="88"/>
      <c r="H37" s="88"/>
      <c r="I37" s="88"/>
      <c r="J37" s="88"/>
      <c r="K37" s="48"/>
    </row>
    <row r="38" spans="1:11" ht="51.75" customHeight="1" x14ac:dyDescent="0.25">
      <c r="A38" s="95"/>
      <c r="B38" s="95"/>
      <c r="C38" s="95"/>
      <c r="D38" s="95"/>
      <c r="E38" s="95"/>
      <c r="F38" s="95"/>
      <c r="G38" s="95"/>
      <c r="H38" s="95"/>
      <c r="I38" s="95"/>
      <c r="J38" s="95"/>
    </row>
    <row r="39" spans="1:11" x14ac:dyDescent="0.25">
      <c r="A39" s="59"/>
      <c r="B39" s="59"/>
      <c r="C39" s="59"/>
      <c r="D39" s="59"/>
      <c r="E39" s="59"/>
      <c r="F39" s="59"/>
      <c r="G39" s="59"/>
      <c r="H39" s="59"/>
      <c r="I39" s="59"/>
      <c r="J39" s="59"/>
    </row>
    <row r="40" spans="1:11" x14ac:dyDescent="0.25">
      <c r="A40" s="59"/>
      <c r="B40" s="59"/>
      <c r="C40" s="59"/>
      <c r="D40" s="59"/>
      <c r="E40" s="59"/>
      <c r="F40" s="59"/>
      <c r="G40" s="59"/>
      <c r="H40" s="59"/>
      <c r="I40" s="59"/>
      <c r="J40" s="59"/>
    </row>
    <row r="41" spans="1:11" x14ac:dyDescent="0.25">
      <c r="A41" s="59"/>
      <c r="B41" s="59"/>
      <c r="C41" s="59"/>
      <c r="D41" s="59"/>
      <c r="E41" s="59"/>
      <c r="F41" s="59"/>
      <c r="G41" s="59"/>
      <c r="H41" s="59"/>
      <c r="I41" s="59"/>
      <c r="J41" s="59"/>
    </row>
    <row r="42" spans="1:11" x14ac:dyDescent="0.25">
      <c r="A42" s="59"/>
      <c r="B42" s="59"/>
      <c r="C42" s="59"/>
      <c r="D42" s="59"/>
      <c r="E42" s="59"/>
      <c r="F42" s="59"/>
      <c r="G42" s="59"/>
      <c r="H42" s="59"/>
      <c r="I42" s="59"/>
      <c r="J42" s="59"/>
    </row>
    <row r="43" spans="1:11" x14ac:dyDescent="0.25">
      <c r="A43" s="59"/>
      <c r="B43" s="59"/>
      <c r="C43" s="59"/>
      <c r="D43" s="59"/>
      <c r="E43" s="59"/>
      <c r="F43" s="59"/>
      <c r="G43" s="59"/>
      <c r="H43" s="59"/>
      <c r="I43" s="59"/>
      <c r="J43" s="59"/>
    </row>
    <row r="44" spans="1:11" x14ac:dyDescent="0.25">
      <c r="A44" s="59"/>
      <c r="B44" s="59"/>
      <c r="C44" s="59"/>
      <c r="D44" s="59"/>
      <c r="E44" s="59"/>
      <c r="F44" s="59"/>
      <c r="G44" s="59"/>
      <c r="H44" s="59"/>
      <c r="I44" s="59"/>
      <c r="J44" s="59"/>
    </row>
    <row r="45" spans="1:11" x14ac:dyDescent="0.25">
      <c r="A45" s="59"/>
      <c r="B45" s="59"/>
      <c r="C45" s="59"/>
      <c r="D45" s="59"/>
      <c r="E45" s="59"/>
      <c r="F45" s="59"/>
      <c r="G45" s="59"/>
      <c r="H45" s="59"/>
      <c r="I45" s="59"/>
      <c r="J45" s="59"/>
    </row>
    <row r="46" spans="1:11" x14ac:dyDescent="0.25">
      <c r="A46" s="59"/>
      <c r="B46" s="59"/>
      <c r="C46" s="59"/>
      <c r="D46" s="59"/>
      <c r="E46" s="59"/>
      <c r="F46" s="59"/>
      <c r="G46" s="59"/>
      <c r="H46" s="59"/>
      <c r="I46" s="59"/>
      <c r="J46" s="59"/>
    </row>
    <row r="47" spans="1:11" ht="15.75" x14ac:dyDescent="0.25">
      <c r="A47" s="59"/>
      <c r="B47" s="59"/>
      <c r="C47" s="59"/>
      <c r="D47" s="59"/>
      <c r="E47" s="59"/>
      <c r="F47" s="57"/>
      <c r="G47" s="57"/>
      <c r="H47" s="57"/>
      <c r="I47" s="57"/>
      <c r="J47" s="57"/>
    </row>
    <row r="48" spans="1:11" ht="15.75" x14ac:dyDescent="0.25">
      <c r="A48" s="59"/>
      <c r="B48" s="59"/>
      <c r="C48" s="59"/>
      <c r="D48" s="59"/>
      <c r="E48" s="59"/>
      <c r="F48" s="57"/>
      <c r="G48" s="124"/>
      <c r="H48" s="124"/>
      <c r="I48" s="124"/>
      <c r="J48" s="124"/>
    </row>
    <row r="49" spans="1:10" ht="15.75" x14ac:dyDescent="0.25">
      <c r="A49" s="59"/>
      <c r="B49" s="59"/>
      <c r="C49" s="59"/>
      <c r="D49" s="59"/>
      <c r="E49" s="59"/>
      <c r="F49" s="57"/>
      <c r="G49" s="105"/>
      <c r="H49" s="105"/>
      <c r="I49" s="105"/>
      <c r="J49" s="105"/>
    </row>
    <row r="50" spans="1:10" ht="15.75" x14ac:dyDescent="0.25">
      <c r="A50" s="59"/>
      <c r="B50" s="59"/>
      <c r="C50" s="59"/>
      <c r="D50" s="59"/>
      <c r="E50" s="59"/>
      <c r="F50" s="57"/>
      <c r="G50" s="105"/>
      <c r="H50" s="105"/>
      <c r="I50" s="105"/>
      <c r="J50" s="105"/>
    </row>
    <row r="51" spans="1:10" ht="15.75" x14ac:dyDescent="0.25">
      <c r="A51" s="59"/>
      <c r="B51" s="59"/>
      <c r="C51" s="59"/>
      <c r="D51" s="59"/>
      <c r="E51" s="59"/>
      <c r="F51" s="57"/>
      <c r="G51" s="57"/>
      <c r="H51" s="57"/>
      <c r="I51" s="57"/>
      <c r="J51" s="57"/>
    </row>
    <row r="52" spans="1:10" ht="15.75" x14ac:dyDescent="0.25">
      <c r="A52" s="59"/>
      <c r="B52" s="59"/>
      <c r="C52" s="59"/>
      <c r="D52" s="59"/>
      <c r="E52" s="59"/>
      <c r="F52" s="57"/>
      <c r="G52" s="57"/>
      <c r="H52" s="57"/>
      <c r="I52" s="57"/>
      <c r="J52" s="57"/>
    </row>
  </sheetData>
  <mergeCells count="52">
    <mergeCell ref="B9:J9"/>
    <mergeCell ref="A1:A3"/>
    <mergeCell ref="B1:J1"/>
    <mergeCell ref="B2:C2"/>
    <mergeCell ref="D2:H2"/>
    <mergeCell ref="B3:C3"/>
    <mergeCell ref="D3:H3"/>
    <mergeCell ref="A4:J4"/>
    <mergeCell ref="A5:J5"/>
    <mergeCell ref="A6:J6"/>
    <mergeCell ref="A7:J7"/>
    <mergeCell ref="B8:J8"/>
    <mergeCell ref="B21:J21"/>
    <mergeCell ref="B10:J10"/>
    <mergeCell ref="B11:J11"/>
    <mergeCell ref="B12:J12"/>
    <mergeCell ref="A13:J13"/>
    <mergeCell ref="C14:J14"/>
    <mergeCell ref="C15:J15"/>
    <mergeCell ref="C16:J16"/>
    <mergeCell ref="A17:J17"/>
    <mergeCell ref="B18:J18"/>
    <mergeCell ref="B19:J19"/>
    <mergeCell ref="B20:J20"/>
    <mergeCell ref="A22:J22"/>
    <mergeCell ref="A23:J23"/>
    <mergeCell ref="A24:B24"/>
    <mergeCell ref="C24:E24"/>
    <mergeCell ref="F24:H24"/>
    <mergeCell ref="I24:J24"/>
    <mergeCell ref="A27:B27"/>
    <mergeCell ref="C27:D27"/>
    <mergeCell ref="E27:F27"/>
    <mergeCell ref="G27:H27"/>
    <mergeCell ref="I27:J27"/>
    <mergeCell ref="A25:B25"/>
    <mergeCell ref="C25:E25"/>
    <mergeCell ref="F25:H25"/>
    <mergeCell ref="I25:J25"/>
    <mergeCell ref="A26:J26"/>
    <mergeCell ref="G50:J50"/>
    <mergeCell ref="A30:J30"/>
    <mergeCell ref="A31:J31"/>
    <mergeCell ref="B32:J32"/>
    <mergeCell ref="B33:J33"/>
    <mergeCell ref="B34:J34"/>
    <mergeCell ref="B35:J35"/>
    <mergeCell ref="A36:J36"/>
    <mergeCell ref="A37:J37"/>
    <mergeCell ref="A38:J38"/>
    <mergeCell ref="G48:J48"/>
    <mergeCell ref="G49:J49"/>
  </mergeCells>
  <dataValidations count="16">
    <dataValidation allowBlank="1" showInputMessage="1" showErrorMessage="1" prompt="Monto ejecutado en el trimestre" sqref="H28:H29"/>
    <dataValidation allowBlank="1" showInputMessage="1" showErrorMessage="1" prompt="Meta alcanzada en el trimestre" sqref="G28:G29"/>
    <dataValidation allowBlank="1" showInputMessage="1" showErrorMessage="1" prompt="Monto presupuestado para el producto" sqref="D29:E29 F28 D28"/>
    <dataValidation allowBlank="1" showInputMessage="1" showErrorMessage="1" prompt="Meta anual del indicador" sqref="E28 C28:C29"/>
    <dataValidation allowBlank="1" showInputMessage="1" showErrorMessage="1" prompt="Nombre del indicador" sqref="B28:B29"/>
    <dataValidation allowBlank="1" showInputMessage="1" showErrorMessage="1" prompt="Nombre de cada producto" sqref="A28:A29"/>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8:J38"/>
    <dataValidation allowBlank="1" showInputMessage="1" showErrorMessage="1" prompt="De existir desvío, explicar razones." sqref="B35:J35"/>
    <dataValidation allowBlank="1" showInputMessage="1" showErrorMessage="1" prompt="1. Describir lo plasmado en el presupuesto_x000a_2. Describir lo alcanzado en términos financieros y de producción " sqref="B34:J34"/>
    <dataValidation allowBlank="1" showInputMessage="1" showErrorMessage="1" prompt="¿En qué consiste el producto? su objetivo" sqref="B33:J33"/>
    <dataValidation allowBlank="1" showInputMessage="1" showErrorMessage="1" prompt="Nombre del producto" sqref="B32:J32"/>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50"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52"/>
  <sheetViews>
    <sheetView topLeftCell="A34" zoomScaleNormal="100" zoomScaleSheetLayoutView="70" workbookViewId="0">
      <selection activeCell="Q40" sqref="Q40"/>
    </sheetView>
  </sheetViews>
  <sheetFormatPr baseColWidth="10" defaultColWidth="11.42578125" defaultRowHeight="15" x14ac:dyDescent="0.25"/>
  <cols>
    <col min="1" max="1" width="29.28515625" style="45" customWidth="1"/>
    <col min="2" max="2" width="21.42578125" style="45" customWidth="1"/>
    <col min="3" max="3" width="12.7109375" style="45" customWidth="1"/>
    <col min="4" max="4" width="16.85546875" style="45" customWidth="1"/>
    <col min="5" max="5" width="12.7109375" style="45" customWidth="1"/>
    <col min="6" max="6" width="16.85546875" style="45" customWidth="1"/>
    <col min="7" max="7" width="12.7109375" style="45" customWidth="1"/>
    <col min="8" max="8" width="15.42578125" style="45" customWidth="1"/>
    <col min="9" max="9" width="17.28515625" style="45" customWidth="1"/>
    <col min="10" max="10" width="16.42578125" style="45" customWidth="1"/>
    <col min="11" max="11" width="11.42578125" style="45"/>
    <col min="12" max="16384" width="11.42578125" style="47"/>
  </cols>
  <sheetData>
    <row r="1" spans="1:11" ht="28.5" customHeight="1" x14ac:dyDescent="0.25">
      <c r="A1" s="129"/>
      <c r="B1" s="71" t="s">
        <v>109</v>
      </c>
      <c r="C1" s="71"/>
      <c r="D1" s="71"/>
      <c r="E1" s="71"/>
      <c r="F1" s="71"/>
      <c r="G1" s="71"/>
      <c r="H1" s="71"/>
      <c r="I1" s="71"/>
      <c r="J1" s="71"/>
      <c r="K1" s="48"/>
    </row>
    <row r="2" spans="1:11" ht="15.75" customHeight="1" x14ac:dyDescent="0.25">
      <c r="A2" s="129"/>
      <c r="B2" s="72" t="s">
        <v>0</v>
      </c>
      <c r="C2" s="72"/>
      <c r="D2" s="72" t="s">
        <v>1</v>
      </c>
      <c r="E2" s="72"/>
      <c r="F2" s="72"/>
      <c r="G2" s="72"/>
      <c r="H2" s="72"/>
      <c r="I2" s="52" t="s">
        <v>2</v>
      </c>
      <c r="J2" s="52" t="s">
        <v>3</v>
      </c>
      <c r="K2" s="48"/>
    </row>
    <row r="3" spans="1:11" ht="15.75" x14ac:dyDescent="0.25">
      <c r="A3" s="129"/>
      <c r="B3" s="73" t="s">
        <v>4</v>
      </c>
      <c r="C3" s="73"/>
      <c r="D3" s="73"/>
      <c r="E3" s="73"/>
      <c r="F3" s="73"/>
      <c r="G3" s="73"/>
      <c r="H3" s="73"/>
      <c r="I3" s="6"/>
      <c r="J3" s="53"/>
      <c r="K3" s="48"/>
    </row>
    <row r="4" spans="1:11" ht="15.75" x14ac:dyDescent="0.25">
      <c r="A4" s="127"/>
      <c r="B4" s="127"/>
      <c r="C4" s="127"/>
      <c r="D4" s="127"/>
      <c r="E4" s="127"/>
      <c r="F4" s="127"/>
      <c r="G4" s="127"/>
      <c r="H4" s="127"/>
      <c r="I4" s="127"/>
      <c r="J4" s="127"/>
      <c r="K4" s="48"/>
    </row>
    <row r="5" spans="1:11" ht="3" customHeight="1" x14ac:dyDescent="0.25">
      <c r="A5" s="128"/>
      <c r="B5" s="128"/>
      <c r="C5" s="128"/>
      <c r="D5" s="128"/>
      <c r="E5" s="128"/>
      <c r="F5" s="128"/>
      <c r="G5" s="128"/>
      <c r="H5" s="128"/>
      <c r="I5" s="128"/>
      <c r="J5" s="128"/>
      <c r="K5" s="48"/>
    </row>
    <row r="6" spans="1:11" ht="15.75" x14ac:dyDescent="0.25">
      <c r="A6" s="76" t="s">
        <v>5</v>
      </c>
      <c r="B6" s="76"/>
      <c r="C6" s="76"/>
      <c r="D6" s="76"/>
      <c r="E6" s="76"/>
      <c r="F6" s="76"/>
      <c r="G6" s="76"/>
      <c r="H6" s="76"/>
      <c r="I6" s="76"/>
      <c r="J6" s="76"/>
      <c r="K6" s="48"/>
    </row>
    <row r="7" spans="1:11" ht="15.75" x14ac:dyDescent="0.25">
      <c r="A7" s="77" t="s">
        <v>6</v>
      </c>
      <c r="B7" s="77"/>
      <c r="C7" s="77"/>
      <c r="D7" s="77"/>
      <c r="E7" s="77"/>
      <c r="F7" s="77"/>
      <c r="G7" s="77"/>
      <c r="H7" s="77"/>
      <c r="I7" s="77"/>
      <c r="J7" s="77"/>
      <c r="K7" s="48"/>
    </row>
    <row r="8" spans="1:11" ht="18" customHeight="1" x14ac:dyDescent="0.25">
      <c r="A8" s="7" t="s">
        <v>7</v>
      </c>
      <c r="B8" s="70" t="s">
        <v>8</v>
      </c>
      <c r="C8" s="70"/>
      <c r="D8" s="70"/>
      <c r="E8" s="70"/>
      <c r="F8" s="70"/>
      <c r="G8" s="70"/>
      <c r="H8" s="70"/>
      <c r="I8" s="70"/>
      <c r="J8" s="70"/>
      <c r="K8" s="48"/>
    </row>
    <row r="9" spans="1:11" ht="18" customHeight="1" x14ac:dyDescent="0.25">
      <c r="A9" s="49" t="s">
        <v>9</v>
      </c>
      <c r="B9" s="70" t="s">
        <v>10</v>
      </c>
      <c r="C9" s="70"/>
      <c r="D9" s="70"/>
      <c r="E9" s="70"/>
      <c r="F9" s="70"/>
      <c r="G9" s="70"/>
      <c r="H9" s="70"/>
      <c r="I9" s="70"/>
      <c r="J9" s="70"/>
      <c r="K9" s="48"/>
    </row>
    <row r="10" spans="1:11" ht="18" customHeight="1" x14ac:dyDescent="0.25">
      <c r="A10" s="49" t="s">
        <v>11</v>
      </c>
      <c r="B10" s="70" t="s">
        <v>10</v>
      </c>
      <c r="C10" s="70"/>
      <c r="D10" s="70"/>
      <c r="E10" s="70"/>
      <c r="F10" s="70"/>
      <c r="G10" s="70"/>
      <c r="H10" s="70"/>
      <c r="I10" s="70"/>
      <c r="J10" s="70"/>
      <c r="K10" s="48"/>
    </row>
    <row r="11" spans="1:11" ht="47.25" customHeight="1" x14ac:dyDescent="0.25">
      <c r="A11" s="7" t="s">
        <v>12</v>
      </c>
      <c r="B11" s="81" t="s">
        <v>13</v>
      </c>
      <c r="C11" s="81"/>
      <c r="D11" s="81"/>
      <c r="E11" s="81"/>
      <c r="F11" s="81"/>
      <c r="G11" s="81"/>
      <c r="H11" s="81"/>
      <c r="I11" s="81"/>
      <c r="J11" s="81"/>
    </row>
    <row r="12" spans="1:11" ht="42" customHeight="1" x14ac:dyDescent="0.25">
      <c r="A12" s="7" t="s">
        <v>14</v>
      </c>
      <c r="B12" s="81" t="s">
        <v>15</v>
      </c>
      <c r="C12" s="81"/>
      <c r="D12" s="81"/>
      <c r="E12" s="81"/>
      <c r="F12" s="81"/>
      <c r="G12" s="81"/>
      <c r="H12" s="81"/>
      <c r="I12" s="81"/>
      <c r="J12" s="81"/>
    </row>
    <row r="13" spans="1:11" ht="15.75" x14ac:dyDescent="0.25">
      <c r="A13" s="76" t="s">
        <v>16</v>
      </c>
      <c r="B13" s="76"/>
      <c r="C13" s="76"/>
      <c r="D13" s="76"/>
      <c r="E13" s="76"/>
      <c r="F13" s="76"/>
      <c r="G13" s="76"/>
      <c r="H13" s="76"/>
      <c r="I13" s="76"/>
      <c r="J13" s="76"/>
    </row>
    <row r="14" spans="1:11" ht="15.75" x14ac:dyDescent="0.25">
      <c r="A14" s="7" t="s">
        <v>17</v>
      </c>
      <c r="B14" s="16">
        <f>_xlfn.NUMBERVALUE(LEFT($B$16,1))</f>
        <v>3</v>
      </c>
      <c r="C14" s="94" t="str">
        <f>IFERROR(VLOOKUP(B14,'[1]Validacion datos'!A2:B5,2,FALSE),"")</f>
        <v>DESARROLLO PRODUCTIVO</v>
      </c>
      <c r="D14" s="94"/>
      <c r="E14" s="94"/>
      <c r="F14" s="94"/>
      <c r="G14" s="94"/>
      <c r="H14" s="94"/>
      <c r="I14" s="94"/>
      <c r="J14" s="94"/>
    </row>
    <row r="15" spans="1:11" ht="26.25" customHeight="1" x14ac:dyDescent="0.25">
      <c r="A15" s="7" t="s">
        <v>18</v>
      </c>
      <c r="B15" s="55">
        <f>_xlfn.NUMBERVALUE(LEFT(B16,3))</f>
        <v>33</v>
      </c>
      <c r="C15" s="94" t="s">
        <v>90</v>
      </c>
      <c r="D15" s="94"/>
      <c r="E15" s="94"/>
      <c r="F15" s="94"/>
      <c r="G15" s="94"/>
      <c r="H15" s="94"/>
      <c r="I15" s="94"/>
      <c r="J15" s="94"/>
    </row>
    <row r="16" spans="1:11" ht="54" customHeight="1" x14ac:dyDescent="0.25">
      <c r="A16" s="7" t="s">
        <v>19</v>
      </c>
      <c r="B16" s="17" t="s">
        <v>20</v>
      </c>
      <c r="C16" s="94"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94"/>
      <c r="E16" s="94"/>
      <c r="F16" s="94"/>
      <c r="G16" s="94"/>
      <c r="H16" s="94"/>
      <c r="I16" s="94"/>
      <c r="J16" s="94"/>
    </row>
    <row r="17" spans="1:12" ht="15.75" x14ac:dyDescent="0.25">
      <c r="A17" s="76" t="s">
        <v>21</v>
      </c>
      <c r="B17" s="76"/>
      <c r="C17" s="76"/>
      <c r="D17" s="76"/>
      <c r="E17" s="76"/>
      <c r="F17" s="76"/>
      <c r="G17" s="76"/>
      <c r="H17" s="76"/>
      <c r="I17" s="76"/>
      <c r="J17" s="76"/>
    </row>
    <row r="18" spans="1:12" ht="29.25" customHeight="1" x14ac:dyDescent="0.25">
      <c r="A18" s="7" t="s">
        <v>22</v>
      </c>
      <c r="B18" s="95" t="s">
        <v>23</v>
      </c>
      <c r="C18" s="95"/>
      <c r="D18" s="95"/>
      <c r="E18" s="95"/>
      <c r="F18" s="95"/>
      <c r="G18" s="95"/>
      <c r="H18" s="95"/>
      <c r="I18" s="95"/>
      <c r="J18" s="95"/>
    </row>
    <row r="19" spans="1:12" ht="79.5" customHeight="1" x14ac:dyDescent="0.25">
      <c r="A19" s="9" t="s">
        <v>24</v>
      </c>
      <c r="B19" s="81" t="s">
        <v>81</v>
      </c>
      <c r="C19" s="81"/>
      <c r="D19" s="81"/>
      <c r="E19" s="81"/>
      <c r="F19" s="81"/>
      <c r="G19" s="81"/>
      <c r="H19" s="81"/>
      <c r="I19" s="81"/>
      <c r="J19" s="81"/>
    </row>
    <row r="20" spans="1:12" ht="30" customHeight="1" x14ac:dyDescent="0.25">
      <c r="A20" s="9" t="s">
        <v>26</v>
      </c>
      <c r="B20" s="81" t="s">
        <v>27</v>
      </c>
      <c r="C20" s="81"/>
      <c r="D20" s="81"/>
      <c r="E20" s="81"/>
      <c r="F20" s="81"/>
      <c r="G20" s="81"/>
      <c r="H20" s="81"/>
      <c r="I20" s="81"/>
      <c r="J20" s="81"/>
    </row>
    <row r="21" spans="1:12" ht="31.5" customHeight="1" x14ac:dyDescent="0.25">
      <c r="A21" s="9" t="s">
        <v>28</v>
      </c>
      <c r="B21" s="82" t="s">
        <v>29</v>
      </c>
      <c r="C21" s="81"/>
      <c r="D21" s="81"/>
      <c r="E21" s="81"/>
      <c r="F21" s="81"/>
      <c r="G21" s="81"/>
      <c r="H21" s="81"/>
      <c r="I21" s="81"/>
      <c r="J21" s="81"/>
      <c r="K21" s="48"/>
    </row>
    <row r="22" spans="1:12" ht="15.75" x14ac:dyDescent="0.25">
      <c r="A22" s="76" t="s">
        <v>30</v>
      </c>
      <c r="B22" s="76"/>
      <c r="C22" s="76"/>
      <c r="D22" s="76"/>
      <c r="E22" s="76"/>
      <c r="F22" s="76"/>
      <c r="G22" s="76"/>
      <c r="H22" s="76"/>
      <c r="I22" s="76"/>
      <c r="J22" s="76"/>
    </row>
    <row r="23" spans="1:12" ht="15.75" x14ac:dyDescent="0.25">
      <c r="A23" s="77" t="s">
        <v>31</v>
      </c>
      <c r="B23" s="77"/>
      <c r="C23" s="77"/>
      <c r="D23" s="77"/>
      <c r="E23" s="77"/>
      <c r="F23" s="77"/>
      <c r="G23" s="77"/>
      <c r="H23" s="77"/>
      <c r="I23" s="77"/>
      <c r="J23" s="77"/>
      <c r="K23" s="48"/>
    </row>
    <row r="24" spans="1:12" ht="15" customHeight="1" x14ac:dyDescent="0.25">
      <c r="A24" s="83" t="s">
        <v>32</v>
      </c>
      <c r="B24" s="83"/>
      <c r="C24" s="83" t="s">
        <v>33</v>
      </c>
      <c r="D24" s="83"/>
      <c r="E24" s="83"/>
      <c r="F24" s="83" t="s">
        <v>34</v>
      </c>
      <c r="G24" s="83"/>
      <c r="H24" s="83"/>
      <c r="I24" s="83" t="s">
        <v>35</v>
      </c>
      <c r="J24" s="83"/>
    </row>
    <row r="25" spans="1:12" s="51" customFormat="1" ht="23.25" customHeight="1" x14ac:dyDescent="0.25">
      <c r="A25" s="84">
        <v>700000</v>
      </c>
      <c r="B25" s="84"/>
      <c r="C25" s="84">
        <v>70000</v>
      </c>
      <c r="D25" s="84"/>
      <c r="E25" s="84"/>
      <c r="F25" s="84">
        <v>120582.5</v>
      </c>
      <c r="G25" s="84"/>
      <c r="H25" s="84"/>
      <c r="I25" s="85">
        <f>F25/C25</f>
        <v>1.7226071428571428</v>
      </c>
      <c r="J25" s="85"/>
      <c r="K25" s="50"/>
    </row>
    <row r="26" spans="1:12" ht="15.75" x14ac:dyDescent="0.25">
      <c r="A26" s="77" t="s">
        <v>36</v>
      </c>
      <c r="B26" s="77"/>
      <c r="C26" s="77"/>
      <c r="D26" s="77"/>
      <c r="E26" s="77"/>
      <c r="F26" s="77"/>
      <c r="G26" s="77"/>
      <c r="H26" s="77"/>
      <c r="I26" s="77"/>
      <c r="J26" s="77"/>
      <c r="K26" s="48"/>
    </row>
    <row r="27" spans="1:12" ht="15" customHeight="1" x14ac:dyDescent="0.25">
      <c r="A27" s="125"/>
      <c r="B27" s="125"/>
      <c r="C27" s="86" t="s">
        <v>37</v>
      </c>
      <c r="D27" s="126"/>
      <c r="E27" s="86" t="s">
        <v>67</v>
      </c>
      <c r="F27" s="126"/>
      <c r="G27" s="86" t="s">
        <v>39</v>
      </c>
      <c r="H27" s="86"/>
      <c r="I27" s="86" t="s">
        <v>40</v>
      </c>
      <c r="J27" s="126"/>
    </row>
    <row r="28" spans="1:12" ht="31.5" x14ac:dyDescent="0.25">
      <c r="A28" s="54" t="s">
        <v>41</v>
      </c>
      <c r="B28" s="54" t="s">
        <v>42</v>
      </c>
      <c r="C28" s="54" t="s">
        <v>43</v>
      </c>
      <c r="D28" s="54" t="s">
        <v>44</v>
      </c>
      <c r="E28" s="54" t="s">
        <v>45</v>
      </c>
      <c r="F28" s="54" t="s">
        <v>46</v>
      </c>
      <c r="G28" s="54" t="s">
        <v>47</v>
      </c>
      <c r="H28" s="54" t="s">
        <v>48</v>
      </c>
      <c r="I28" s="54" t="s">
        <v>49</v>
      </c>
      <c r="J28" s="54" t="s">
        <v>50</v>
      </c>
    </row>
    <row r="29" spans="1:12" ht="93" customHeight="1" x14ac:dyDescent="0.25">
      <c r="A29" s="30" t="s">
        <v>82</v>
      </c>
      <c r="B29" s="44" t="s">
        <v>83</v>
      </c>
      <c r="C29" s="36">
        <v>120000</v>
      </c>
      <c r="D29" s="37">
        <v>700000</v>
      </c>
      <c r="E29" s="37">
        <v>79774</v>
      </c>
      <c r="F29" s="37">
        <v>233333.33</v>
      </c>
      <c r="G29" s="38">
        <v>72216</v>
      </c>
      <c r="H29" s="37">
        <v>98432.5</v>
      </c>
      <c r="I29" s="39">
        <f>+Tabla1345910111213[[#This Row],[Física (E)]]/Tabla1345910111213[[#This Row],[Física (C)]]</f>
        <v>0.90525735201945501</v>
      </c>
      <c r="J29" s="14">
        <f>+Tabla1345910111213[[#This Row],[Financiera  (F)]]/Tabla1345910111213[[#This Row],[Financiera (D)]]</f>
        <v>0.42185357745505114</v>
      </c>
      <c r="L29" s="46"/>
    </row>
    <row r="30" spans="1:12" ht="15.75" x14ac:dyDescent="0.25">
      <c r="A30" s="76" t="s">
        <v>53</v>
      </c>
      <c r="B30" s="76"/>
      <c r="C30" s="76"/>
      <c r="D30" s="76"/>
      <c r="E30" s="76"/>
      <c r="F30" s="76"/>
      <c r="G30" s="76"/>
      <c r="H30" s="76"/>
      <c r="I30" s="76"/>
      <c r="J30" s="76"/>
    </row>
    <row r="31" spans="1:12" ht="15.75" x14ac:dyDescent="0.25">
      <c r="A31" s="77" t="s">
        <v>54</v>
      </c>
      <c r="B31" s="77"/>
      <c r="C31" s="77"/>
      <c r="D31" s="77"/>
      <c r="E31" s="77"/>
      <c r="F31" s="77"/>
      <c r="G31" s="77"/>
      <c r="H31" s="77"/>
      <c r="I31" s="77"/>
      <c r="J31" s="77"/>
      <c r="K31" s="48"/>
    </row>
    <row r="32" spans="1:12" ht="26.25" customHeight="1" x14ac:dyDescent="0.25">
      <c r="A32" s="10" t="s">
        <v>55</v>
      </c>
      <c r="B32" s="95" t="s">
        <v>84</v>
      </c>
      <c r="C32" s="95"/>
      <c r="D32" s="95"/>
      <c r="E32" s="95"/>
      <c r="F32" s="95"/>
      <c r="G32" s="95"/>
      <c r="H32" s="95"/>
      <c r="I32" s="95"/>
      <c r="J32" s="95"/>
    </row>
    <row r="33" spans="1:11" ht="29.25" customHeight="1" x14ac:dyDescent="0.25">
      <c r="A33" s="10" t="s">
        <v>57</v>
      </c>
      <c r="B33" s="95" t="s">
        <v>85</v>
      </c>
      <c r="C33" s="95"/>
      <c r="D33" s="95"/>
      <c r="E33" s="95"/>
      <c r="F33" s="95"/>
      <c r="G33" s="95"/>
      <c r="H33" s="95"/>
      <c r="I33" s="95"/>
      <c r="J33" s="95"/>
    </row>
    <row r="34" spans="1:11" ht="46.5" customHeight="1" x14ac:dyDescent="0.25">
      <c r="A34" s="10" t="s">
        <v>59</v>
      </c>
      <c r="B34" s="95" t="s">
        <v>108</v>
      </c>
      <c r="C34" s="95"/>
      <c r="D34" s="95"/>
      <c r="E34" s="95"/>
      <c r="F34" s="95"/>
      <c r="G34" s="95"/>
      <c r="H34" s="95"/>
      <c r="I34" s="95"/>
      <c r="J34" s="95"/>
    </row>
    <row r="35" spans="1:11" ht="138" customHeight="1" x14ac:dyDescent="0.25">
      <c r="A35" s="26" t="s">
        <v>60</v>
      </c>
      <c r="B35" s="98" t="s">
        <v>118</v>
      </c>
      <c r="C35" s="98"/>
      <c r="D35" s="98"/>
      <c r="E35" s="98"/>
      <c r="F35" s="98"/>
      <c r="G35" s="98"/>
      <c r="H35" s="98"/>
      <c r="I35" s="98"/>
      <c r="J35" s="98"/>
    </row>
    <row r="36" spans="1:11" ht="15.75" x14ac:dyDescent="0.25">
      <c r="A36" s="76" t="s">
        <v>61</v>
      </c>
      <c r="B36" s="76"/>
      <c r="C36" s="76"/>
      <c r="D36" s="76"/>
      <c r="E36" s="76"/>
      <c r="F36" s="76"/>
      <c r="G36" s="76"/>
      <c r="H36" s="76"/>
      <c r="I36" s="76"/>
      <c r="J36" s="76"/>
    </row>
    <row r="37" spans="1:11" ht="15.75" x14ac:dyDescent="0.25">
      <c r="A37" s="88" t="s">
        <v>62</v>
      </c>
      <c r="B37" s="88"/>
      <c r="C37" s="88"/>
      <c r="D37" s="88"/>
      <c r="E37" s="88"/>
      <c r="F37" s="88"/>
      <c r="G37" s="88"/>
      <c r="H37" s="88"/>
      <c r="I37" s="88"/>
      <c r="J37" s="88"/>
      <c r="K37" s="48"/>
    </row>
    <row r="38" spans="1:11" ht="51.75" customHeight="1" x14ac:dyDescent="0.25">
      <c r="A38" s="95" t="s">
        <v>115</v>
      </c>
      <c r="B38" s="95"/>
      <c r="C38" s="95"/>
      <c r="D38" s="95"/>
      <c r="E38" s="95"/>
      <c r="F38" s="95"/>
      <c r="G38" s="95"/>
      <c r="H38" s="95"/>
      <c r="I38" s="95"/>
      <c r="J38" s="95"/>
    </row>
    <row r="39" spans="1:11" x14ac:dyDescent="0.25">
      <c r="A39" s="59"/>
      <c r="B39" s="59"/>
      <c r="C39" s="59"/>
      <c r="D39" s="59"/>
      <c r="E39" s="59"/>
      <c r="F39" s="59"/>
      <c r="G39" s="59"/>
      <c r="H39" s="59"/>
      <c r="I39" s="59"/>
      <c r="J39" s="59"/>
    </row>
    <row r="40" spans="1:11" x14ac:dyDescent="0.25">
      <c r="A40" s="59"/>
      <c r="B40" s="59"/>
      <c r="C40" s="59"/>
      <c r="D40" s="59"/>
      <c r="E40" s="59"/>
      <c r="F40" s="59"/>
      <c r="G40" s="59"/>
      <c r="H40" s="59"/>
      <c r="I40" s="59"/>
      <c r="J40" s="59"/>
    </row>
    <row r="41" spans="1:11" x14ac:dyDescent="0.25">
      <c r="A41" s="59"/>
      <c r="B41" s="59"/>
      <c r="C41" s="59"/>
      <c r="D41" s="59"/>
      <c r="E41" s="59"/>
      <c r="F41" s="59"/>
      <c r="G41" s="59"/>
      <c r="H41" s="59"/>
      <c r="I41" s="59"/>
      <c r="J41" s="59"/>
    </row>
    <row r="42" spans="1:11" x14ac:dyDescent="0.25">
      <c r="A42" s="59"/>
      <c r="B42" s="59"/>
      <c r="C42" s="59"/>
      <c r="D42" s="59"/>
      <c r="E42" s="59"/>
      <c r="F42" s="59"/>
      <c r="G42" s="59"/>
      <c r="H42" s="59"/>
      <c r="I42" s="59"/>
      <c r="J42" s="59"/>
    </row>
    <row r="43" spans="1:11" x14ac:dyDescent="0.25">
      <c r="A43" s="59"/>
      <c r="B43" s="59"/>
      <c r="C43" s="59"/>
      <c r="D43" s="59"/>
      <c r="E43" s="59"/>
      <c r="F43" s="59"/>
      <c r="G43" s="59"/>
      <c r="H43" s="59"/>
      <c r="I43" s="59"/>
      <c r="J43" s="59"/>
    </row>
    <row r="44" spans="1:11" x14ac:dyDescent="0.25">
      <c r="A44" s="59"/>
      <c r="B44" s="59"/>
      <c r="C44" s="59"/>
      <c r="D44" s="59"/>
      <c r="E44" s="59"/>
      <c r="F44" s="59"/>
      <c r="G44" s="59"/>
      <c r="H44" s="59"/>
      <c r="I44" s="59"/>
      <c r="J44" s="59"/>
    </row>
    <row r="45" spans="1:11" x14ac:dyDescent="0.25">
      <c r="A45" s="59"/>
      <c r="B45" s="59"/>
      <c r="C45" s="59"/>
      <c r="D45" s="59"/>
      <c r="E45" s="59"/>
      <c r="F45" s="59"/>
      <c r="G45" s="59"/>
      <c r="H45" s="59"/>
      <c r="I45" s="59"/>
      <c r="J45" s="59"/>
    </row>
    <row r="46" spans="1:11" x14ac:dyDescent="0.25">
      <c r="A46" s="59"/>
      <c r="B46" s="59"/>
      <c r="C46" s="59"/>
      <c r="D46" s="59"/>
      <c r="E46" s="59"/>
      <c r="F46" s="59"/>
      <c r="G46" s="59"/>
      <c r="H46" s="59"/>
      <c r="I46" s="59"/>
      <c r="J46" s="59"/>
    </row>
    <row r="47" spans="1:11" x14ac:dyDescent="0.25">
      <c r="A47" s="59"/>
      <c r="B47" s="59"/>
      <c r="C47" s="59"/>
      <c r="D47" s="59"/>
      <c r="E47" s="59"/>
      <c r="F47" s="59"/>
      <c r="G47" s="59"/>
      <c r="H47" s="59"/>
      <c r="I47" s="59"/>
      <c r="J47" s="59"/>
    </row>
    <row r="48" spans="1:11" x14ac:dyDescent="0.25">
      <c r="A48" s="59"/>
      <c r="B48" s="59"/>
      <c r="C48" s="59"/>
      <c r="D48" s="59"/>
      <c r="E48" s="59"/>
      <c r="F48" s="59"/>
      <c r="G48" s="59"/>
      <c r="H48" s="59"/>
      <c r="I48" s="59"/>
      <c r="J48" s="59"/>
    </row>
    <row r="49" spans="1:10" x14ac:dyDescent="0.25">
      <c r="A49" s="59"/>
      <c r="B49" s="59"/>
      <c r="C49" s="59"/>
      <c r="D49" s="59"/>
      <c r="E49" s="59"/>
      <c r="F49" s="59"/>
      <c r="G49" s="59"/>
      <c r="H49" s="59"/>
      <c r="I49" s="59"/>
      <c r="J49" s="59"/>
    </row>
    <row r="50" spans="1:10" x14ac:dyDescent="0.25">
      <c r="A50" s="59"/>
      <c r="B50" s="59"/>
      <c r="C50" s="59"/>
      <c r="D50" s="59"/>
      <c r="E50" s="59"/>
      <c r="F50" s="59"/>
      <c r="G50" s="59"/>
      <c r="H50" s="59"/>
      <c r="I50" s="59"/>
      <c r="J50" s="59"/>
    </row>
    <row r="51" spans="1:10" x14ac:dyDescent="0.25">
      <c r="A51" s="59"/>
      <c r="B51" s="59"/>
      <c r="C51" s="59"/>
      <c r="D51" s="59"/>
      <c r="E51" s="59"/>
      <c r="F51" s="59"/>
      <c r="G51" s="59"/>
      <c r="H51" s="59"/>
      <c r="I51" s="59"/>
      <c r="J51" s="59"/>
    </row>
    <row r="52" spans="1:10" x14ac:dyDescent="0.25">
      <c r="A52" s="59"/>
      <c r="B52" s="59"/>
      <c r="C52" s="59"/>
      <c r="D52" s="59"/>
      <c r="E52" s="59"/>
      <c r="F52" s="59"/>
      <c r="G52" s="59"/>
      <c r="H52" s="59"/>
      <c r="I52" s="59"/>
      <c r="J52" s="59"/>
    </row>
  </sheetData>
  <mergeCells count="49">
    <mergeCell ref="A37:J37"/>
    <mergeCell ref="A38:J38"/>
    <mergeCell ref="A31:J31"/>
    <mergeCell ref="B32:J32"/>
    <mergeCell ref="B33:J33"/>
    <mergeCell ref="B34:J34"/>
    <mergeCell ref="B35:J35"/>
    <mergeCell ref="A36:J36"/>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7:B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 ref="A1:A3"/>
  </mergeCells>
  <dataValidations count="16">
    <dataValidation allowBlank="1" showInputMessage="1" showErrorMessage="1" prompt="Monto ejecutado en el trimestre" sqref="H28:H29"/>
    <dataValidation allowBlank="1" showInputMessage="1" showErrorMessage="1" prompt="Meta alcanzada en el trimestre" sqref="G28:G29"/>
    <dataValidation allowBlank="1" showInputMessage="1" showErrorMessage="1" prompt="Monto presupuestado para el producto" sqref="F28 D29:F29 D28"/>
    <dataValidation allowBlank="1" showInputMessage="1" showErrorMessage="1" prompt="Meta anual del indicador" sqref="E28 C28:C29"/>
    <dataValidation allowBlank="1" showInputMessage="1" showErrorMessage="1" prompt="Nombre del indicador" sqref="B28:B29"/>
    <dataValidation allowBlank="1" showInputMessage="1" showErrorMessage="1" prompt="Nombre de cada producto" sqref="A28:A29"/>
    <dataValidation allowBlank="1" showInputMessage="1" showErrorMessage="1" prompt="¿En qué consiste el programa?" sqref="B19:J19"/>
    <dataValidation allowBlank="1" showInputMessage="1" showErrorMessage="1" prompt="Presupuesto del programa" sqref="F25 A25:C25"/>
    <dataValidation allowBlank="1" showInputMessage="1" showErrorMessage="1" prompt="Oportunidades de mejora identificadas" sqref="A38:J38"/>
    <dataValidation allowBlank="1" showInputMessage="1" showErrorMessage="1" prompt="De existir desvío, explicar razones." sqref="B35:J35"/>
    <dataValidation allowBlank="1" showInputMessage="1" showErrorMessage="1" prompt="1. Describir lo plasmado en el presupuesto_x000a_2. Describir lo alcanzado en términos financieros y de producción " sqref="B34:J34"/>
    <dataValidation allowBlank="1" showInputMessage="1" showErrorMessage="1" prompt="¿En qué consiste el producto? su objetivo" sqref="B33:J33"/>
    <dataValidation allowBlank="1" showInputMessage="1" showErrorMessage="1" prompt="Nombre del producto" sqref="B32:J32"/>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52"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26:D28"/>
  <sheetViews>
    <sheetView topLeftCell="A19" workbookViewId="0">
      <selection activeCell="B28" sqref="B28:D28"/>
    </sheetView>
  </sheetViews>
  <sheetFormatPr baseColWidth="10" defaultColWidth="11.42578125" defaultRowHeight="15" x14ac:dyDescent="0.25"/>
  <sheetData>
    <row r="26" spans="2:4" x14ac:dyDescent="0.25">
      <c r="B26" s="130"/>
      <c r="C26" s="130"/>
      <c r="D26" s="130"/>
    </row>
    <row r="27" spans="2:4" x14ac:dyDescent="0.25">
      <c r="B27" s="131" t="s">
        <v>86</v>
      </c>
      <c r="C27" s="131"/>
      <c r="D27" s="131"/>
    </row>
    <row r="28" spans="2:4" ht="37.5" customHeight="1" x14ac:dyDescent="0.25">
      <c r="B28" s="132" t="s">
        <v>87</v>
      </c>
      <c r="C28" s="132"/>
      <c r="D28" s="132"/>
    </row>
  </sheetData>
  <mergeCells count="3">
    <mergeCell ref="B26:D26"/>
    <mergeCell ref="B27:D27"/>
    <mergeCell ref="B28:D2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6919</vt:lpstr>
      <vt:lpstr>5879 1S</vt:lpstr>
      <vt:lpstr>6916 1S</vt:lpstr>
      <vt:lpstr>7990 1S</vt:lpstr>
      <vt:lpstr>6918</vt:lpstr>
      <vt:lpstr>6927 1S</vt:lpstr>
      <vt:lpstr>7927 1S</vt:lpstr>
      <vt:lpstr>Hoja1</vt:lpstr>
      <vt:lpstr>'5879 1S'!Área_de_impresión</vt:lpstr>
      <vt:lpstr>'6916 1S'!Área_de_impresión</vt:lpstr>
      <vt:lpstr>'6918'!Área_de_impresión</vt:lpstr>
      <vt:lpstr>'6919'!Área_de_impresión</vt:lpstr>
      <vt:lpstr>'6927 1S'!Área_de_impresión</vt:lpstr>
      <vt:lpstr>'7927 1S'!Área_de_impresión</vt:lpstr>
      <vt:lpstr>'7990 1S'!Área_de_impresión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Espaillat A.</dc:creator>
  <cp:keywords/>
  <dc:description/>
  <cp:lastModifiedBy>Cecilia Guzman</cp:lastModifiedBy>
  <cp:revision/>
  <cp:lastPrinted>2025-07-18T17:28:50Z</cp:lastPrinted>
  <dcterms:created xsi:type="dcterms:W3CDTF">2021-03-22T15:50:10Z</dcterms:created>
  <dcterms:modified xsi:type="dcterms:W3CDTF">2025-07-18T19:00:57Z</dcterms:modified>
  <cp:category/>
  <cp:contentStatus/>
</cp:coreProperties>
</file>