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8.1.8\Acceso a la Informacion\PORTAL TRANSPARENCIA\2024\Finanzas\Estados Financieros\Estados financieros\"/>
    </mc:Choice>
  </mc:AlternateContent>
  <bookViews>
    <workbookView xWindow="0" yWindow="0" windowWidth="28800" windowHeight="116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7" i="1" l="1"/>
  <c r="C87" i="1"/>
  <c r="G85" i="1"/>
  <c r="G83" i="1"/>
  <c r="D83" i="1"/>
  <c r="E81" i="1"/>
  <c r="G81" i="1" s="1"/>
  <c r="G79" i="1"/>
  <c r="G77" i="1"/>
  <c r="F77" i="1"/>
  <c r="F73" i="1"/>
  <c r="F87" i="1" s="1"/>
  <c r="E73" i="1"/>
  <c r="C73" i="1"/>
  <c r="B73" i="1"/>
  <c r="B87" i="1" s="1"/>
  <c r="G71" i="1"/>
  <c r="D69" i="1"/>
  <c r="D73" i="1" s="1"/>
  <c r="G67" i="1"/>
  <c r="G65" i="1"/>
  <c r="G63" i="1"/>
  <c r="G61" i="1"/>
  <c r="G73" i="1" s="1"/>
  <c r="G87" i="1" s="1"/>
  <c r="A59" i="1"/>
  <c r="B57" i="1"/>
  <c r="A55" i="1"/>
  <c r="A53" i="1"/>
  <c r="H32" i="1"/>
  <c r="G31" i="1"/>
  <c r="F31" i="1"/>
  <c r="G29" i="1"/>
  <c r="F29" i="1"/>
  <c r="G27" i="1"/>
  <c r="E27" i="1"/>
  <c r="G25" i="1"/>
  <c r="D22" i="1"/>
  <c r="D32" i="1" s="1"/>
  <c r="B22" i="1"/>
  <c r="B32" i="1" s="1"/>
  <c r="H19" i="1"/>
  <c r="E19" i="1"/>
  <c r="E22" i="1" s="1"/>
  <c r="E32" i="1" s="1"/>
  <c r="D19" i="1"/>
  <c r="C19" i="1"/>
  <c r="C22" i="1" s="1"/>
  <c r="C32" i="1" s="1"/>
  <c r="B19" i="1"/>
  <c r="G18" i="1"/>
  <c r="F18" i="1"/>
  <c r="G17" i="1"/>
  <c r="F17" i="1"/>
  <c r="F19" i="1" s="1"/>
  <c r="G16" i="1"/>
  <c r="G14" i="1"/>
  <c r="G12" i="1"/>
  <c r="G19" i="1" s="1"/>
  <c r="G10" i="1"/>
  <c r="A7" i="1"/>
  <c r="B5" i="1"/>
  <c r="A3" i="1"/>
  <c r="A1" i="1"/>
  <c r="F32" i="1" l="1"/>
  <c r="F22" i="1"/>
  <c r="G22" i="1" s="1"/>
  <c r="G32" i="1" s="1"/>
  <c r="E87" i="1"/>
</calcChain>
</file>

<file path=xl/sharedStrings.xml><?xml version="1.0" encoding="utf-8"?>
<sst xmlns="http://schemas.openxmlformats.org/spreadsheetml/2006/main" count="54" uniqueCount="37">
  <si>
    <t>ESTADO DE CAMBIO DE ACTIVO NETO / PATRIMONIO</t>
  </si>
  <si>
    <t>Capital Social</t>
  </si>
  <si>
    <t>Cambios en Politicas Contables</t>
  </si>
  <si>
    <t>Reservas</t>
  </si>
  <si>
    <t>Patrimonio por Revaluación</t>
  </si>
  <si>
    <t>Resultados Acumulados</t>
  </si>
  <si>
    <t>Total</t>
  </si>
  <si>
    <t>Saldos al Inicio del Período</t>
  </si>
  <si>
    <t>.</t>
  </si>
  <si>
    <t>Cambio en politicas Contables</t>
  </si>
  <si>
    <t>Revaluaciones en Propiedad Planta y Equipo</t>
  </si>
  <si>
    <t>Efecto del gasto de depreciacion de los activos revaluados</t>
  </si>
  <si>
    <t>Ajuste del patrimonio del periodo</t>
  </si>
  <si>
    <t>Resultado del periodo</t>
  </si>
  <si>
    <t>Saldos al 31 de diciembre de 2023</t>
  </si>
  <si>
    <t xml:space="preserve"> </t>
  </si>
  <si>
    <t xml:space="preserve">Ajuste al patrimonio </t>
  </si>
  <si>
    <t>Saldos al 31 de diciembre del 2024</t>
  </si>
  <si>
    <t xml:space="preserve">         Milton Morrison Ramirez</t>
  </si>
  <si>
    <t>Cesar Bobadilla Peralta</t>
  </si>
  <si>
    <t xml:space="preserve">             Director Ejecutivo </t>
  </si>
  <si>
    <t xml:space="preserve">Director Administrativo y Financiero </t>
  </si>
  <si>
    <t xml:space="preserve">           Rolando Moronta Santos</t>
  </si>
  <si>
    <t xml:space="preserve">              Benigno A. Barias</t>
  </si>
  <si>
    <t xml:space="preserve">             Encargado Financiero</t>
  </si>
  <si>
    <t xml:space="preserve"> Enc. Departamento Contabilidad</t>
  </si>
  <si>
    <t>Nota: verificar este estado en nuestro Manual para que usen los nombres de las cuentas, según nuestro modelo.</t>
  </si>
  <si>
    <t>Saldos al I 31 de diciembre del 2019</t>
  </si>
  <si>
    <t xml:space="preserve">Ajustes al Patrimonio </t>
  </si>
  <si>
    <t>Adiciones y Retiros</t>
  </si>
  <si>
    <t>Verificar manual esos nombre no se encuentra en el modelo del Estado de Cambio en el Patrimonio Neto.</t>
  </si>
  <si>
    <t>Depreciación a Propiedades Revaluadas</t>
  </si>
  <si>
    <t>Transferencia a Reservas</t>
  </si>
  <si>
    <t>Resultados Positivos (Ahorro)/Negativo (Desahorro)</t>
  </si>
  <si>
    <t>Saldos al 31 de diciembre de 2020</t>
  </si>
  <si>
    <t>Ajustes a Utilidades Retenidas</t>
  </si>
  <si>
    <t>Saldos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</si>
</sst>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_ ;[Red]\(#,##0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Century Gothic"/>
      <family val="2"/>
    </font>
    <font>
      <sz val="10"/>
      <name val="Century Gothic"/>
      <family val="2"/>
    </font>
    <font>
      <b/>
      <sz val="11"/>
      <color rgb="FF002060"/>
      <name val="Times New Roman"/>
      <family val="1"/>
    </font>
    <font>
      <sz val="11"/>
      <color rgb="FF002060"/>
      <name val="Times New Roman"/>
      <family val="1"/>
    </font>
    <font>
      <sz val="11"/>
      <color rgb="FF132F51"/>
      <name val="Times New Roman"/>
      <family val="1"/>
    </font>
    <font>
      <sz val="10"/>
      <color rgb="FF132F51"/>
      <name val="Arial"/>
      <family val="2"/>
    </font>
    <font>
      <u/>
      <sz val="12"/>
      <color indexed="56"/>
      <name val="Times New Roman"/>
      <family val="1"/>
    </font>
    <font>
      <b/>
      <sz val="10"/>
      <color indexed="5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 applyAlignment="1"/>
    <xf numFmtId="43" fontId="3" fillId="0" borderId="0" xfId="1" applyFont="1" applyAlignment="1"/>
    <xf numFmtId="0" fontId="4" fillId="0" borderId="0" xfId="0" applyFont="1" applyAlignment="1"/>
    <xf numFmtId="43" fontId="4" fillId="0" borderId="0" xfId="1" applyFont="1" applyAlignment="1"/>
    <xf numFmtId="0" fontId="0" fillId="0" borderId="0" xfId="0" applyAlignment="1"/>
    <xf numFmtId="43" fontId="0" fillId="0" borderId="0" xfId="1" applyFont="1" applyAlignment="1"/>
    <xf numFmtId="43" fontId="0" fillId="0" borderId="0" xfId="1" applyFont="1"/>
    <xf numFmtId="0" fontId="5" fillId="2" borderId="0" xfId="0" applyFont="1" applyFill="1" applyBorder="1" applyAlignment="1">
      <alignment horizontal="center" vertical="center" wrapText="1"/>
    </xf>
    <xf numFmtId="164" fontId="3" fillId="0" borderId="0" xfId="1" applyNumberFormat="1" applyFont="1" applyBorder="1" applyAlignment="1">
      <alignment horizontal="center" wrapText="1"/>
    </xf>
    <xf numFmtId="0" fontId="3" fillId="0" borderId="0" xfId="2" applyFont="1" applyFill="1"/>
    <xf numFmtId="164" fontId="0" fillId="0" borderId="0" xfId="1" applyNumberFormat="1" applyFont="1" applyFill="1" applyBorder="1"/>
    <xf numFmtId="164" fontId="6" fillId="0" borderId="0" xfId="1" applyNumberFormat="1" applyFont="1" applyFill="1" applyBorder="1"/>
    <xf numFmtId="0" fontId="4" fillId="0" borderId="0" xfId="2" applyFont="1" applyFill="1"/>
    <xf numFmtId="0" fontId="4" fillId="3" borderId="0" xfId="0" applyFont="1" applyFill="1"/>
    <xf numFmtId="0" fontId="0" fillId="3" borderId="0" xfId="0" applyFill="1"/>
    <xf numFmtId="164" fontId="4" fillId="4" borderId="0" xfId="1" applyNumberFormat="1" applyFont="1" applyFill="1" applyBorder="1"/>
    <xf numFmtId="0" fontId="3" fillId="4" borderId="0" xfId="2" applyFont="1" applyFill="1"/>
    <xf numFmtId="164" fontId="3" fillId="4" borderId="1" xfId="1" applyNumberFormat="1" applyFont="1" applyFill="1" applyBorder="1"/>
    <xf numFmtId="43" fontId="4" fillId="0" borderId="0" xfId="1" applyFont="1" applyFill="1" applyBorder="1"/>
    <xf numFmtId="43" fontId="0" fillId="0" borderId="0" xfId="1" applyFont="1" applyFill="1"/>
    <xf numFmtId="0" fontId="0" fillId="0" borderId="0" xfId="0" applyFill="1"/>
    <xf numFmtId="43" fontId="0" fillId="0" borderId="0" xfId="1" applyFont="1" applyFill="1" applyBorder="1"/>
    <xf numFmtId="0" fontId="4" fillId="4" borderId="0" xfId="2" applyFont="1" applyFill="1"/>
    <xf numFmtId="0" fontId="0" fillId="4" borderId="0" xfId="0" applyFill="1"/>
    <xf numFmtId="164" fontId="4" fillId="0" borderId="0" xfId="1" applyNumberFormat="1" applyFont="1" applyFill="1" applyBorder="1"/>
    <xf numFmtId="164" fontId="3" fillId="0" borderId="1" xfId="1" applyNumberFormat="1" applyFont="1" applyFill="1" applyBorder="1"/>
    <xf numFmtId="164" fontId="3" fillId="0" borderId="0" xfId="1" applyNumberFormat="1" applyFont="1" applyFill="1" applyBorder="1"/>
    <xf numFmtId="0" fontId="0" fillId="0" borderId="0" xfId="0" applyFill="1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11" fillId="0" borderId="0" xfId="0" applyFont="1" applyAlignment="1"/>
    <xf numFmtId="0" fontId="12" fillId="0" borderId="0" xfId="0" applyFont="1" applyAlignment="1"/>
    <xf numFmtId="0" fontId="0" fillId="5" borderId="0" xfId="0" applyFill="1"/>
    <xf numFmtId="43" fontId="4" fillId="5" borderId="0" xfId="1" applyFont="1" applyFill="1"/>
    <xf numFmtId="0" fontId="2" fillId="5" borderId="0" xfId="0" applyFont="1" applyFill="1" applyAlignment="1"/>
    <xf numFmtId="43" fontId="3" fillId="5" borderId="0" xfId="1" applyFont="1" applyFill="1" applyAlignment="1"/>
    <xf numFmtId="0" fontId="4" fillId="5" borderId="0" xfId="0" applyFont="1" applyFill="1" applyAlignment="1"/>
    <xf numFmtId="43" fontId="4" fillId="5" borderId="0" xfId="1" applyFont="1" applyFill="1" applyAlignment="1"/>
    <xf numFmtId="0" fontId="4" fillId="5" borderId="0" xfId="0" applyFont="1" applyFill="1"/>
    <xf numFmtId="0" fontId="4" fillId="5" borderId="0" xfId="2" applyFont="1" applyFill="1"/>
    <xf numFmtId="164" fontId="4" fillId="5" borderId="0" xfId="1" applyNumberFormat="1" applyFont="1" applyFill="1" applyBorder="1"/>
    <xf numFmtId="164" fontId="0" fillId="0" borderId="2" xfId="1" applyNumberFormat="1" applyFont="1" applyFill="1" applyBorder="1"/>
    <xf numFmtId="0" fontId="0" fillId="0" borderId="0" xfId="0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89</xdr:row>
      <xdr:rowOff>76200</xdr:rowOff>
    </xdr:from>
    <xdr:to>
      <xdr:col>6</xdr:col>
      <xdr:colOff>295275</xdr:colOff>
      <xdr:row>96</xdr:row>
      <xdr:rowOff>95250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314325" y="17030700"/>
          <a:ext cx="4552950" cy="1352550"/>
          <a:chOff x="7905749" y="2419349"/>
          <a:chExt cx="5915026" cy="1171576"/>
        </a:xfrm>
      </xdr:grpSpPr>
      <xdr:grpSp>
        <xdr:nvGrpSpPr>
          <xdr:cNvPr id="3" name="Grupo 2"/>
          <xdr:cNvGrpSpPr>
            <a:grpSpLocks/>
          </xdr:cNvGrpSpPr>
        </xdr:nvGrpSpPr>
        <xdr:grpSpPr bwMode="auto">
          <a:xfrm>
            <a:off x="10020301" y="2419349"/>
            <a:ext cx="2110020" cy="485775"/>
            <a:chOff x="9286876" y="2276474"/>
            <a:chExt cx="2110020" cy="485775"/>
          </a:xfrm>
        </xdr:grpSpPr>
        <xdr:sp macro="" textlink="">
          <xdr:nvSpPr>
            <xdr:cNvPr id="10" name="CuadroTexto 9"/>
            <xdr:cNvSpPr txBox="1"/>
          </xdr:nvSpPr>
          <xdr:spPr>
            <a:xfrm>
              <a:off x="-124382043" y="6867525"/>
              <a:ext cx="2323760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Rafael Arias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 Ejecutivo</a:t>
              </a:r>
              <a:endParaRPr lang="es-DO" sz="1100">
                <a:solidFill>
                  <a:srgbClr val="002060"/>
                </a:solidFill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endParaRPr>
            </a:p>
            <a:p>
              <a:endParaRPr lang="es-DO" sz="1100"/>
            </a:p>
          </xdr:txBody>
        </xdr:sp>
        <xdr:cxnSp macro="">
          <xdr:nvCxnSpPr>
            <xdr:cNvPr id="11" name="Conector recto 10"/>
            <xdr:cNvCxnSpPr/>
          </xdr:nvCxnSpPr>
          <xdr:spPr>
            <a:xfrm>
              <a:off x="-124361923" y="6867525"/>
              <a:ext cx="2283522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Grupo 3"/>
          <xdr:cNvGrpSpPr>
            <a:grpSpLocks/>
          </xdr:cNvGrpSpPr>
        </xdr:nvGrpSpPr>
        <xdr:grpSpPr bwMode="auto">
          <a:xfrm>
            <a:off x="11682368" y="3105150"/>
            <a:ext cx="2138407" cy="485775"/>
            <a:chOff x="9234444" y="2305049"/>
            <a:chExt cx="2138407" cy="485775"/>
          </a:xfrm>
        </xdr:grpSpPr>
        <xdr:sp macro="" textlink="">
          <xdr:nvSpPr>
            <xdr:cNvPr id="8" name="CuadroTexto 7"/>
            <xdr:cNvSpPr txBox="1"/>
          </xdr:nvSpPr>
          <xdr:spPr>
            <a:xfrm>
              <a:off x="-95106469" y="6867525"/>
              <a:ext cx="2484713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Arlina Luciano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Enc. Departamento Contabilidad</a:t>
              </a:r>
              <a:endParaRPr lang="es-DO" sz="1100"/>
            </a:p>
          </xdr:txBody>
        </xdr:sp>
        <xdr:cxnSp macro="">
          <xdr:nvCxnSpPr>
            <xdr:cNvPr id="9" name="Conector recto 8"/>
            <xdr:cNvCxnSpPr/>
          </xdr:nvCxnSpPr>
          <xdr:spPr>
            <a:xfrm>
              <a:off x="-95066231" y="6867525"/>
              <a:ext cx="2404236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5" name="Grupo 4"/>
          <xdr:cNvGrpSpPr>
            <a:grpSpLocks/>
          </xdr:cNvGrpSpPr>
        </xdr:nvGrpSpPr>
        <xdr:grpSpPr bwMode="auto">
          <a:xfrm>
            <a:off x="7905749" y="3086100"/>
            <a:ext cx="2652026" cy="485775"/>
            <a:chOff x="8153399" y="3048000"/>
            <a:chExt cx="2652026" cy="485775"/>
          </a:xfrm>
        </xdr:grpSpPr>
        <xdr:sp macro="" textlink="">
          <xdr:nvSpPr>
            <xdr:cNvPr id="6" name="CuadroTexto 5"/>
            <xdr:cNvSpPr txBox="1"/>
          </xdr:nvSpPr>
          <xdr:spPr>
            <a:xfrm>
              <a:off x="-142818628" y="6867525"/>
              <a:ext cx="2897155" cy="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algn="ctr"/>
              <a:r>
                <a:rPr lang="en-US" sz="1100" b="1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Fausta Elena Quevedo</a:t>
              </a:r>
            </a:p>
            <a:p>
              <a:pPr algn="ctr"/>
              <a:r>
                <a:rPr lang="en-US" sz="1100">
                  <a:solidFill>
                    <a:srgbClr val="002060"/>
                  </a:solidFill>
                  <a:effectLst/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rPr>
                <a:t>Directora Administrativo y Financiero</a:t>
              </a:r>
              <a:endParaRPr lang="es-DO" sz="1100"/>
            </a:p>
          </xdr:txBody>
        </xdr:sp>
        <xdr:cxnSp macro="">
          <xdr:nvCxnSpPr>
            <xdr:cNvPr id="7" name="Conector recto 6"/>
            <xdr:cNvCxnSpPr/>
          </xdr:nvCxnSpPr>
          <xdr:spPr>
            <a:xfrm>
              <a:off x="-142798241" y="6867525"/>
              <a:ext cx="2846857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</xdr:grpSp>
    <xdr:clientData/>
  </xdr:twoCellAnchor>
  <xdr:twoCellAnchor>
    <xdr:from>
      <xdr:col>0</xdr:col>
      <xdr:colOff>104775</xdr:colOff>
      <xdr:row>36</xdr:row>
      <xdr:rowOff>0</xdr:rowOff>
    </xdr:from>
    <xdr:to>
      <xdr:col>0</xdr:col>
      <xdr:colOff>2266950</xdr:colOff>
      <xdr:row>36</xdr:row>
      <xdr:rowOff>2256</xdr:rowOff>
    </xdr:to>
    <xdr:cxnSp macro="">
      <xdr:nvCxnSpPr>
        <xdr:cNvPr id="12" name="Conector recto 11"/>
        <xdr:cNvCxnSpPr/>
      </xdr:nvCxnSpPr>
      <xdr:spPr bwMode="auto">
        <a:xfrm flipV="1">
          <a:off x="104775" y="4400550"/>
          <a:ext cx="2162175" cy="225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35</xdr:row>
      <xdr:rowOff>171450</xdr:rowOff>
    </xdr:from>
    <xdr:to>
      <xdr:col>5</xdr:col>
      <xdr:colOff>733425</xdr:colOff>
      <xdr:row>36</xdr:row>
      <xdr:rowOff>2256</xdr:rowOff>
    </xdr:to>
    <xdr:cxnSp macro="">
      <xdr:nvCxnSpPr>
        <xdr:cNvPr id="13" name="Conector recto 12"/>
        <xdr:cNvCxnSpPr/>
      </xdr:nvCxnSpPr>
      <xdr:spPr bwMode="auto">
        <a:xfrm flipV="1">
          <a:off x="3076575" y="4391025"/>
          <a:ext cx="2314575" cy="117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41</xdr:row>
      <xdr:rowOff>161925</xdr:rowOff>
    </xdr:from>
    <xdr:to>
      <xdr:col>0</xdr:col>
      <xdr:colOff>2305050</xdr:colOff>
      <xdr:row>41</xdr:row>
      <xdr:rowOff>161925</xdr:rowOff>
    </xdr:to>
    <xdr:cxnSp macro="">
      <xdr:nvCxnSpPr>
        <xdr:cNvPr id="14" name="Conector recto 13"/>
        <xdr:cNvCxnSpPr/>
      </xdr:nvCxnSpPr>
      <xdr:spPr bwMode="auto">
        <a:xfrm>
          <a:off x="180975" y="5486400"/>
          <a:ext cx="21240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2790825</xdr:colOff>
      <xdr:row>41</xdr:row>
      <xdr:rowOff>152400</xdr:rowOff>
    </xdr:from>
    <xdr:to>
      <xdr:col>5</xdr:col>
      <xdr:colOff>628650</xdr:colOff>
      <xdr:row>42</xdr:row>
      <xdr:rowOff>0</xdr:rowOff>
    </xdr:to>
    <xdr:cxnSp macro="">
      <xdr:nvCxnSpPr>
        <xdr:cNvPr id="15" name="Conector recto 14"/>
        <xdr:cNvCxnSpPr/>
      </xdr:nvCxnSpPr>
      <xdr:spPr bwMode="auto">
        <a:xfrm>
          <a:off x="2790825" y="5476875"/>
          <a:ext cx="2495550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8.1.8\Estados%20Financieros\ESTADOS%20FINANCIEROS%20AL%2031%20DE%20DICIEMBRE%202024\Estados%20Financieros%20al%2031%20de%20Dic.%20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aratula"/>
      <sheetName val="Indice"/>
      <sheetName val="situacion financiera"/>
      <sheetName val="Estado de rendimiento"/>
      <sheetName val="Estado de Cambio"/>
      <sheetName val="Estado Flujo"/>
      <sheetName val="Estado Flujo (2)"/>
      <sheetName val="PORTADILLA-NOTAS"/>
      <sheetName val="Notas"/>
      <sheetName val="PORTADILLA-ANEXOS"/>
      <sheetName val="ACTIVOS FIJOS"/>
      <sheetName val="ACTIVOS FIJOS FORMATO NUEVO"/>
      <sheetName val="CxP"/>
      <sheetName val="CXC"/>
      <sheetName val="Presupuesto"/>
      <sheetName val="Flujo"/>
      <sheetName val="DEPREC."/>
    </sheetNames>
    <sheetDataSet>
      <sheetData sheetId="0"/>
      <sheetData sheetId="1"/>
      <sheetData sheetId="2"/>
      <sheetData sheetId="3">
        <row r="1">
          <cell r="A1" t="str">
            <v>INSTITUTO NACIONAL DE TRÁNSITO Y TRANSPORTE TERRESTRE | INTRANT</v>
          </cell>
        </row>
        <row r="3">
          <cell r="A3" t="str">
            <v>AL 31 DE DICIEMBRE DEL 2024 Y  2023</v>
          </cell>
        </row>
        <row r="4">
          <cell r="C4" t="str">
            <v>VALORES EXPRESADOS EN RD$</v>
          </cell>
        </row>
        <row r="6">
          <cell r="A6" t="str">
            <v>Cuentas</v>
          </cell>
        </row>
        <row r="47">
          <cell r="E47">
            <v>0</v>
          </cell>
        </row>
        <row r="53">
          <cell r="A53" t="str">
            <v xml:space="preserve">TOTAL PASIVOS Y ACTIVOS NETOS/PATRIMONIO </v>
          </cell>
          <cell r="C53">
            <v>2907578672.5999999</v>
          </cell>
          <cell r="E53">
            <v>2806443277.8400002</v>
          </cell>
          <cell r="F53">
            <v>2123592245.7</v>
          </cell>
        </row>
      </sheetData>
      <sheetData sheetId="4"/>
      <sheetData sheetId="5"/>
      <sheetData sheetId="6"/>
      <sheetData sheetId="7"/>
      <sheetData sheetId="8"/>
      <sheetData sheetId="9">
        <row r="353">
          <cell r="D353">
            <v>13242729.42</v>
          </cell>
          <cell r="E353">
            <v>18858094.359999999</v>
          </cell>
        </row>
        <row r="355">
          <cell r="D355">
            <v>-364724043.14000034</v>
          </cell>
          <cell r="E355">
            <v>389609863.25</v>
          </cell>
        </row>
        <row r="407">
          <cell r="E407">
            <v>1515207644.6800001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workbookViewId="0">
      <selection activeCell="O33" sqref="O33"/>
    </sheetView>
  </sheetViews>
  <sheetFormatPr baseColWidth="10" defaultRowHeight="15" x14ac:dyDescent="0.25"/>
  <cols>
    <col min="1" max="1" width="42.42578125" customWidth="1"/>
    <col min="2" max="2" width="14" style="7" customWidth="1"/>
    <col min="3" max="3" width="13.42578125" style="7" customWidth="1"/>
    <col min="4" max="4" width="11.5703125" style="7" hidden="1" customWidth="1"/>
    <col min="5" max="5" width="13.42578125" style="7" hidden="1" customWidth="1"/>
    <col min="6" max="7" width="14.42578125" style="7" customWidth="1"/>
    <col min="8" max="8" width="15.140625" hidden="1" customWidth="1"/>
    <col min="257" max="257" width="42.42578125" customWidth="1"/>
    <col min="258" max="258" width="14" customWidth="1"/>
    <col min="259" max="259" width="13.42578125" customWidth="1"/>
    <col min="260" max="261" width="0" hidden="1" customWidth="1"/>
    <col min="262" max="263" width="14.42578125" customWidth="1"/>
    <col min="264" max="264" width="0" hidden="1" customWidth="1"/>
    <col min="513" max="513" width="42.42578125" customWidth="1"/>
    <col min="514" max="514" width="14" customWidth="1"/>
    <col min="515" max="515" width="13.42578125" customWidth="1"/>
    <col min="516" max="517" width="0" hidden="1" customWidth="1"/>
    <col min="518" max="519" width="14.42578125" customWidth="1"/>
    <col min="520" max="520" width="0" hidden="1" customWidth="1"/>
    <col min="769" max="769" width="42.42578125" customWidth="1"/>
    <col min="770" max="770" width="14" customWidth="1"/>
    <col min="771" max="771" width="13.42578125" customWidth="1"/>
    <col min="772" max="773" width="0" hidden="1" customWidth="1"/>
    <col min="774" max="775" width="14.42578125" customWidth="1"/>
    <col min="776" max="776" width="0" hidden="1" customWidth="1"/>
    <col min="1025" max="1025" width="42.42578125" customWidth="1"/>
    <col min="1026" max="1026" width="14" customWidth="1"/>
    <col min="1027" max="1027" width="13.42578125" customWidth="1"/>
    <col min="1028" max="1029" width="0" hidden="1" customWidth="1"/>
    <col min="1030" max="1031" width="14.42578125" customWidth="1"/>
    <col min="1032" max="1032" width="0" hidden="1" customWidth="1"/>
    <col min="1281" max="1281" width="42.42578125" customWidth="1"/>
    <col min="1282" max="1282" width="14" customWidth="1"/>
    <col min="1283" max="1283" width="13.42578125" customWidth="1"/>
    <col min="1284" max="1285" width="0" hidden="1" customWidth="1"/>
    <col min="1286" max="1287" width="14.42578125" customWidth="1"/>
    <col min="1288" max="1288" width="0" hidden="1" customWidth="1"/>
    <col min="1537" max="1537" width="42.42578125" customWidth="1"/>
    <col min="1538" max="1538" width="14" customWidth="1"/>
    <col min="1539" max="1539" width="13.42578125" customWidth="1"/>
    <col min="1540" max="1541" width="0" hidden="1" customWidth="1"/>
    <col min="1542" max="1543" width="14.42578125" customWidth="1"/>
    <col min="1544" max="1544" width="0" hidden="1" customWidth="1"/>
    <col min="1793" max="1793" width="42.42578125" customWidth="1"/>
    <col min="1794" max="1794" width="14" customWidth="1"/>
    <col min="1795" max="1795" width="13.42578125" customWidth="1"/>
    <col min="1796" max="1797" width="0" hidden="1" customWidth="1"/>
    <col min="1798" max="1799" width="14.42578125" customWidth="1"/>
    <col min="1800" max="1800" width="0" hidden="1" customWidth="1"/>
    <col min="2049" max="2049" width="42.42578125" customWidth="1"/>
    <col min="2050" max="2050" width="14" customWidth="1"/>
    <col min="2051" max="2051" width="13.42578125" customWidth="1"/>
    <col min="2052" max="2053" width="0" hidden="1" customWidth="1"/>
    <col min="2054" max="2055" width="14.42578125" customWidth="1"/>
    <col min="2056" max="2056" width="0" hidden="1" customWidth="1"/>
    <col min="2305" max="2305" width="42.42578125" customWidth="1"/>
    <col min="2306" max="2306" width="14" customWidth="1"/>
    <col min="2307" max="2307" width="13.42578125" customWidth="1"/>
    <col min="2308" max="2309" width="0" hidden="1" customWidth="1"/>
    <col min="2310" max="2311" width="14.42578125" customWidth="1"/>
    <col min="2312" max="2312" width="0" hidden="1" customWidth="1"/>
    <col min="2561" max="2561" width="42.42578125" customWidth="1"/>
    <col min="2562" max="2562" width="14" customWidth="1"/>
    <col min="2563" max="2563" width="13.42578125" customWidth="1"/>
    <col min="2564" max="2565" width="0" hidden="1" customWidth="1"/>
    <col min="2566" max="2567" width="14.42578125" customWidth="1"/>
    <col min="2568" max="2568" width="0" hidden="1" customWidth="1"/>
    <col min="2817" max="2817" width="42.42578125" customWidth="1"/>
    <col min="2818" max="2818" width="14" customWidth="1"/>
    <col min="2819" max="2819" width="13.42578125" customWidth="1"/>
    <col min="2820" max="2821" width="0" hidden="1" customWidth="1"/>
    <col min="2822" max="2823" width="14.42578125" customWidth="1"/>
    <col min="2824" max="2824" width="0" hidden="1" customWidth="1"/>
    <col min="3073" max="3073" width="42.42578125" customWidth="1"/>
    <col min="3074" max="3074" width="14" customWidth="1"/>
    <col min="3075" max="3075" width="13.42578125" customWidth="1"/>
    <col min="3076" max="3077" width="0" hidden="1" customWidth="1"/>
    <col min="3078" max="3079" width="14.42578125" customWidth="1"/>
    <col min="3080" max="3080" width="0" hidden="1" customWidth="1"/>
    <col min="3329" max="3329" width="42.42578125" customWidth="1"/>
    <col min="3330" max="3330" width="14" customWidth="1"/>
    <col min="3331" max="3331" width="13.42578125" customWidth="1"/>
    <col min="3332" max="3333" width="0" hidden="1" customWidth="1"/>
    <col min="3334" max="3335" width="14.42578125" customWidth="1"/>
    <col min="3336" max="3336" width="0" hidden="1" customWidth="1"/>
    <col min="3585" max="3585" width="42.42578125" customWidth="1"/>
    <col min="3586" max="3586" width="14" customWidth="1"/>
    <col min="3587" max="3587" width="13.42578125" customWidth="1"/>
    <col min="3588" max="3589" width="0" hidden="1" customWidth="1"/>
    <col min="3590" max="3591" width="14.42578125" customWidth="1"/>
    <col min="3592" max="3592" width="0" hidden="1" customWidth="1"/>
    <col min="3841" max="3841" width="42.42578125" customWidth="1"/>
    <col min="3842" max="3842" width="14" customWidth="1"/>
    <col min="3843" max="3843" width="13.42578125" customWidth="1"/>
    <col min="3844" max="3845" width="0" hidden="1" customWidth="1"/>
    <col min="3846" max="3847" width="14.42578125" customWidth="1"/>
    <col min="3848" max="3848" width="0" hidden="1" customWidth="1"/>
    <col min="4097" max="4097" width="42.42578125" customWidth="1"/>
    <col min="4098" max="4098" width="14" customWidth="1"/>
    <col min="4099" max="4099" width="13.42578125" customWidth="1"/>
    <col min="4100" max="4101" width="0" hidden="1" customWidth="1"/>
    <col min="4102" max="4103" width="14.42578125" customWidth="1"/>
    <col min="4104" max="4104" width="0" hidden="1" customWidth="1"/>
    <col min="4353" max="4353" width="42.42578125" customWidth="1"/>
    <col min="4354" max="4354" width="14" customWidth="1"/>
    <col min="4355" max="4355" width="13.42578125" customWidth="1"/>
    <col min="4356" max="4357" width="0" hidden="1" customWidth="1"/>
    <col min="4358" max="4359" width="14.42578125" customWidth="1"/>
    <col min="4360" max="4360" width="0" hidden="1" customWidth="1"/>
    <col min="4609" max="4609" width="42.42578125" customWidth="1"/>
    <col min="4610" max="4610" width="14" customWidth="1"/>
    <col min="4611" max="4611" width="13.42578125" customWidth="1"/>
    <col min="4612" max="4613" width="0" hidden="1" customWidth="1"/>
    <col min="4614" max="4615" width="14.42578125" customWidth="1"/>
    <col min="4616" max="4616" width="0" hidden="1" customWidth="1"/>
    <col min="4865" max="4865" width="42.42578125" customWidth="1"/>
    <col min="4866" max="4866" width="14" customWidth="1"/>
    <col min="4867" max="4867" width="13.42578125" customWidth="1"/>
    <col min="4868" max="4869" width="0" hidden="1" customWidth="1"/>
    <col min="4870" max="4871" width="14.42578125" customWidth="1"/>
    <col min="4872" max="4872" width="0" hidden="1" customWidth="1"/>
    <col min="5121" max="5121" width="42.42578125" customWidth="1"/>
    <col min="5122" max="5122" width="14" customWidth="1"/>
    <col min="5123" max="5123" width="13.42578125" customWidth="1"/>
    <col min="5124" max="5125" width="0" hidden="1" customWidth="1"/>
    <col min="5126" max="5127" width="14.42578125" customWidth="1"/>
    <col min="5128" max="5128" width="0" hidden="1" customWidth="1"/>
    <col min="5377" max="5377" width="42.42578125" customWidth="1"/>
    <col min="5378" max="5378" width="14" customWidth="1"/>
    <col min="5379" max="5379" width="13.42578125" customWidth="1"/>
    <col min="5380" max="5381" width="0" hidden="1" customWidth="1"/>
    <col min="5382" max="5383" width="14.42578125" customWidth="1"/>
    <col min="5384" max="5384" width="0" hidden="1" customWidth="1"/>
    <col min="5633" max="5633" width="42.42578125" customWidth="1"/>
    <col min="5634" max="5634" width="14" customWidth="1"/>
    <col min="5635" max="5635" width="13.42578125" customWidth="1"/>
    <col min="5636" max="5637" width="0" hidden="1" customWidth="1"/>
    <col min="5638" max="5639" width="14.42578125" customWidth="1"/>
    <col min="5640" max="5640" width="0" hidden="1" customWidth="1"/>
    <col min="5889" max="5889" width="42.42578125" customWidth="1"/>
    <col min="5890" max="5890" width="14" customWidth="1"/>
    <col min="5891" max="5891" width="13.42578125" customWidth="1"/>
    <col min="5892" max="5893" width="0" hidden="1" customWidth="1"/>
    <col min="5894" max="5895" width="14.42578125" customWidth="1"/>
    <col min="5896" max="5896" width="0" hidden="1" customWidth="1"/>
    <col min="6145" max="6145" width="42.42578125" customWidth="1"/>
    <col min="6146" max="6146" width="14" customWidth="1"/>
    <col min="6147" max="6147" width="13.42578125" customWidth="1"/>
    <col min="6148" max="6149" width="0" hidden="1" customWidth="1"/>
    <col min="6150" max="6151" width="14.42578125" customWidth="1"/>
    <col min="6152" max="6152" width="0" hidden="1" customWidth="1"/>
    <col min="6401" max="6401" width="42.42578125" customWidth="1"/>
    <col min="6402" max="6402" width="14" customWidth="1"/>
    <col min="6403" max="6403" width="13.42578125" customWidth="1"/>
    <col min="6404" max="6405" width="0" hidden="1" customWidth="1"/>
    <col min="6406" max="6407" width="14.42578125" customWidth="1"/>
    <col min="6408" max="6408" width="0" hidden="1" customWidth="1"/>
    <col min="6657" max="6657" width="42.42578125" customWidth="1"/>
    <col min="6658" max="6658" width="14" customWidth="1"/>
    <col min="6659" max="6659" width="13.42578125" customWidth="1"/>
    <col min="6660" max="6661" width="0" hidden="1" customWidth="1"/>
    <col min="6662" max="6663" width="14.42578125" customWidth="1"/>
    <col min="6664" max="6664" width="0" hidden="1" customWidth="1"/>
    <col min="6913" max="6913" width="42.42578125" customWidth="1"/>
    <col min="6914" max="6914" width="14" customWidth="1"/>
    <col min="6915" max="6915" width="13.42578125" customWidth="1"/>
    <col min="6916" max="6917" width="0" hidden="1" customWidth="1"/>
    <col min="6918" max="6919" width="14.42578125" customWidth="1"/>
    <col min="6920" max="6920" width="0" hidden="1" customWidth="1"/>
    <col min="7169" max="7169" width="42.42578125" customWidth="1"/>
    <col min="7170" max="7170" width="14" customWidth="1"/>
    <col min="7171" max="7171" width="13.42578125" customWidth="1"/>
    <col min="7172" max="7173" width="0" hidden="1" customWidth="1"/>
    <col min="7174" max="7175" width="14.42578125" customWidth="1"/>
    <col min="7176" max="7176" width="0" hidden="1" customWidth="1"/>
    <col min="7425" max="7425" width="42.42578125" customWidth="1"/>
    <col min="7426" max="7426" width="14" customWidth="1"/>
    <col min="7427" max="7427" width="13.42578125" customWidth="1"/>
    <col min="7428" max="7429" width="0" hidden="1" customWidth="1"/>
    <col min="7430" max="7431" width="14.42578125" customWidth="1"/>
    <col min="7432" max="7432" width="0" hidden="1" customWidth="1"/>
    <col min="7681" max="7681" width="42.42578125" customWidth="1"/>
    <col min="7682" max="7682" width="14" customWidth="1"/>
    <col min="7683" max="7683" width="13.42578125" customWidth="1"/>
    <col min="7684" max="7685" width="0" hidden="1" customWidth="1"/>
    <col min="7686" max="7687" width="14.42578125" customWidth="1"/>
    <col min="7688" max="7688" width="0" hidden="1" customWidth="1"/>
    <col min="7937" max="7937" width="42.42578125" customWidth="1"/>
    <col min="7938" max="7938" width="14" customWidth="1"/>
    <col min="7939" max="7939" width="13.42578125" customWidth="1"/>
    <col min="7940" max="7941" width="0" hidden="1" customWidth="1"/>
    <col min="7942" max="7943" width="14.42578125" customWidth="1"/>
    <col min="7944" max="7944" width="0" hidden="1" customWidth="1"/>
    <col min="8193" max="8193" width="42.42578125" customWidth="1"/>
    <col min="8194" max="8194" width="14" customWidth="1"/>
    <col min="8195" max="8195" width="13.42578125" customWidth="1"/>
    <col min="8196" max="8197" width="0" hidden="1" customWidth="1"/>
    <col min="8198" max="8199" width="14.42578125" customWidth="1"/>
    <col min="8200" max="8200" width="0" hidden="1" customWidth="1"/>
    <col min="8449" max="8449" width="42.42578125" customWidth="1"/>
    <col min="8450" max="8450" width="14" customWidth="1"/>
    <col min="8451" max="8451" width="13.42578125" customWidth="1"/>
    <col min="8452" max="8453" width="0" hidden="1" customWidth="1"/>
    <col min="8454" max="8455" width="14.42578125" customWidth="1"/>
    <col min="8456" max="8456" width="0" hidden="1" customWidth="1"/>
    <col min="8705" max="8705" width="42.42578125" customWidth="1"/>
    <col min="8706" max="8706" width="14" customWidth="1"/>
    <col min="8707" max="8707" width="13.42578125" customWidth="1"/>
    <col min="8708" max="8709" width="0" hidden="1" customWidth="1"/>
    <col min="8710" max="8711" width="14.42578125" customWidth="1"/>
    <col min="8712" max="8712" width="0" hidden="1" customWidth="1"/>
    <col min="8961" max="8961" width="42.42578125" customWidth="1"/>
    <col min="8962" max="8962" width="14" customWidth="1"/>
    <col min="8963" max="8963" width="13.42578125" customWidth="1"/>
    <col min="8964" max="8965" width="0" hidden="1" customWidth="1"/>
    <col min="8966" max="8967" width="14.42578125" customWidth="1"/>
    <col min="8968" max="8968" width="0" hidden="1" customWidth="1"/>
    <col min="9217" max="9217" width="42.42578125" customWidth="1"/>
    <col min="9218" max="9218" width="14" customWidth="1"/>
    <col min="9219" max="9219" width="13.42578125" customWidth="1"/>
    <col min="9220" max="9221" width="0" hidden="1" customWidth="1"/>
    <col min="9222" max="9223" width="14.42578125" customWidth="1"/>
    <col min="9224" max="9224" width="0" hidden="1" customWidth="1"/>
    <col min="9473" max="9473" width="42.42578125" customWidth="1"/>
    <col min="9474" max="9474" width="14" customWidth="1"/>
    <col min="9475" max="9475" width="13.42578125" customWidth="1"/>
    <col min="9476" max="9477" width="0" hidden="1" customWidth="1"/>
    <col min="9478" max="9479" width="14.42578125" customWidth="1"/>
    <col min="9480" max="9480" width="0" hidden="1" customWidth="1"/>
    <col min="9729" max="9729" width="42.42578125" customWidth="1"/>
    <col min="9730" max="9730" width="14" customWidth="1"/>
    <col min="9731" max="9731" width="13.42578125" customWidth="1"/>
    <col min="9732" max="9733" width="0" hidden="1" customWidth="1"/>
    <col min="9734" max="9735" width="14.42578125" customWidth="1"/>
    <col min="9736" max="9736" width="0" hidden="1" customWidth="1"/>
    <col min="9985" max="9985" width="42.42578125" customWidth="1"/>
    <col min="9986" max="9986" width="14" customWidth="1"/>
    <col min="9987" max="9987" width="13.42578125" customWidth="1"/>
    <col min="9988" max="9989" width="0" hidden="1" customWidth="1"/>
    <col min="9990" max="9991" width="14.42578125" customWidth="1"/>
    <col min="9992" max="9992" width="0" hidden="1" customWidth="1"/>
    <col min="10241" max="10241" width="42.42578125" customWidth="1"/>
    <col min="10242" max="10242" width="14" customWidth="1"/>
    <col min="10243" max="10243" width="13.42578125" customWidth="1"/>
    <col min="10244" max="10245" width="0" hidden="1" customWidth="1"/>
    <col min="10246" max="10247" width="14.42578125" customWidth="1"/>
    <col min="10248" max="10248" width="0" hidden="1" customWidth="1"/>
    <col min="10497" max="10497" width="42.42578125" customWidth="1"/>
    <col min="10498" max="10498" width="14" customWidth="1"/>
    <col min="10499" max="10499" width="13.42578125" customWidth="1"/>
    <col min="10500" max="10501" width="0" hidden="1" customWidth="1"/>
    <col min="10502" max="10503" width="14.42578125" customWidth="1"/>
    <col min="10504" max="10504" width="0" hidden="1" customWidth="1"/>
    <col min="10753" max="10753" width="42.42578125" customWidth="1"/>
    <col min="10754" max="10754" width="14" customWidth="1"/>
    <col min="10755" max="10755" width="13.42578125" customWidth="1"/>
    <col min="10756" max="10757" width="0" hidden="1" customWidth="1"/>
    <col min="10758" max="10759" width="14.42578125" customWidth="1"/>
    <col min="10760" max="10760" width="0" hidden="1" customWidth="1"/>
    <col min="11009" max="11009" width="42.42578125" customWidth="1"/>
    <col min="11010" max="11010" width="14" customWidth="1"/>
    <col min="11011" max="11011" width="13.42578125" customWidth="1"/>
    <col min="11012" max="11013" width="0" hidden="1" customWidth="1"/>
    <col min="11014" max="11015" width="14.42578125" customWidth="1"/>
    <col min="11016" max="11016" width="0" hidden="1" customWidth="1"/>
    <col min="11265" max="11265" width="42.42578125" customWidth="1"/>
    <col min="11266" max="11266" width="14" customWidth="1"/>
    <col min="11267" max="11267" width="13.42578125" customWidth="1"/>
    <col min="11268" max="11269" width="0" hidden="1" customWidth="1"/>
    <col min="11270" max="11271" width="14.42578125" customWidth="1"/>
    <col min="11272" max="11272" width="0" hidden="1" customWidth="1"/>
    <col min="11521" max="11521" width="42.42578125" customWidth="1"/>
    <col min="11522" max="11522" width="14" customWidth="1"/>
    <col min="11523" max="11523" width="13.42578125" customWidth="1"/>
    <col min="11524" max="11525" width="0" hidden="1" customWidth="1"/>
    <col min="11526" max="11527" width="14.42578125" customWidth="1"/>
    <col min="11528" max="11528" width="0" hidden="1" customWidth="1"/>
    <col min="11777" max="11777" width="42.42578125" customWidth="1"/>
    <col min="11778" max="11778" width="14" customWidth="1"/>
    <col min="11779" max="11779" width="13.42578125" customWidth="1"/>
    <col min="11780" max="11781" width="0" hidden="1" customWidth="1"/>
    <col min="11782" max="11783" width="14.42578125" customWidth="1"/>
    <col min="11784" max="11784" width="0" hidden="1" customWidth="1"/>
    <col min="12033" max="12033" width="42.42578125" customWidth="1"/>
    <col min="12034" max="12034" width="14" customWidth="1"/>
    <col min="12035" max="12035" width="13.42578125" customWidth="1"/>
    <col min="12036" max="12037" width="0" hidden="1" customWidth="1"/>
    <col min="12038" max="12039" width="14.42578125" customWidth="1"/>
    <col min="12040" max="12040" width="0" hidden="1" customWidth="1"/>
    <col min="12289" max="12289" width="42.42578125" customWidth="1"/>
    <col min="12290" max="12290" width="14" customWidth="1"/>
    <col min="12291" max="12291" width="13.42578125" customWidth="1"/>
    <col min="12292" max="12293" width="0" hidden="1" customWidth="1"/>
    <col min="12294" max="12295" width="14.42578125" customWidth="1"/>
    <col min="12296" max="12296" width="0" hidden="1" customWidth="1"/>
    <col min="12545" max="12545" width="42.42578125" customWidth="1"/>
    <col min="12546" max="12546" width="14" customWidth="1"/>
    <col min="12547" max="12547" width="13.42578125" customWidth="1"/>
    <col min="12548" max="12549" width="0" hidden="1" customWidth="1"/>
    <col min="12550" max="12551" width="14.42578125" customWidth="1"/>
    <col min="12552" max="12552" width="0" hidden="1" customWidth="1"/>
    <col min="12801" max="12801" width="42.42578125" customWidth="1"/>
    <col min="12802" max="12802" width="14" customWidth="1"/>
    <col min="12803" max="12803" width="13.42578125" customWidth="1"/>
    <col min="12804" max="12805" width="0" hidden="1" customWidth="1"/>
    <col min="12806" max="12807" width="14.42578125" customWidth="1"/>
    <col min="12808" max="12808" width="0" hidden="1" customWidth="1"/>
    <col min="13057" max="13057" width="42.42578125" customWidth="1"/>
    <col min="13058" max="13058" width="14" customWidth="1"/>
    <col min="13059" max="13059" width="13.42578125" customWidth="1"/>
    <col min="13060" max="13061" width="0" hidden="1" customWidth="1"/>
    <col min="13062" max="13063" width="14.42578125" customWidth="1"/>
    <col min="13064" max="13064" width="0" hidden="1" customWidth="1"/>
    <col min="13313" max="13313" width="42.42578125" customWidth="1"/>
    <col min="13314" max="13314" width="14" customWidth="1"/>
    <col min="13315" max="13315" width="13.42578125" customWidth="1"/>
    <col min="13316" max="13317" width="0" hidden="1" customWidth="1"/>
    <col min="13318" max="13319" width="14.42578125" customWidth="1"/>
    <col min="13320" max="13320" width="0" hidden="1" customWidth="1"/>
    <col min="13569" max="13569" width="42.42578125" customWidth="1"/>
    <col min="13570" max="13570" width="14" customWidth="1"/>
    <col min="13571" max="13571" width="13.42578125" customWidth="1"/>
    <col min="13572" max="13573" width="0" hidden="1" customWidth="1"/>
    <col min="13574" max="13575" width="14.42578125" customWidth="1"/>
    <col min="13576" max="13576" width="0" hidden="1" customWidth="1"/>
    <col min="13825" max="13825" width="42.42578125" customWidth="1"/>
    <col min="13826" max="13826" width="14" customWidth="1"/>
    <col min="13827" max="13827" width="13.42578125" customWidth="1"/>
    <col min="13828" max="13829" width="0" hidden="1" customWidth="1"/>
    <col min="13830" max="13831" width="14.42578125" customWidth="1"/>
    <col min="13832" max="13832" width="0" hidden="1" customWidth="1"/>
    <col min="14081" max="14081" width="42.42578125" customWidth="1"/>
    <col min="14082" max="14082" width="14" customWidth="1"/>
    <col min="14083" max="14083" width="13.42578125" customWidth="1"/>
    <col min="14084" max="14085" width="0" hidden="1" customWidth="1"/>
    <col min="14086" max="14087" width="14.42578125" customWidth="1"/>
    <col min="14088" max="14088" width="0" hidden="1" customWidth="1"/>
    <col min="14337" max="14337" width="42.42578125" customWidth="1"/>
    <col min="14338" max="14338" width="14" customWidth="1"/>
    <col min="14339" max="14339" width="13.42578125" customWidth="1"/>
    <col min="14340" max="14341" width="0" hidden="1" customWidth="1"/>
    <col min="14342" max="14343" width="14.42578125" customWidth="1"/>
    <col min="14344" max="14344" width="0" hidden="1" customWidth="1"/>
    <col min="14593" max="14593" width="42.42578125" customWidth="1"/>
    <col min="14594" max="14594" width="14" customWidth="1"/>
    <col min="14595" max="14595" width="13.42578125" customWidth="1"/>
    <col min="14596" max="14597" width="0" hidden="1" customWidth="1"/>
    <col min="14598" max="14599" width="14.42578125" customWidth="1"/>
    <col min="14600" max="14600" width="0" hidden="1" customWidth="1"/>
    <col min="14849" max="14849" width="42.42578125" customWidth="1"/>
    <col min="14850" max="14850" width="14" customWidth="1"/>
    <col min="14851" max="14851" width="13.42578125" customWidth="1"/>
    <col min="14852" max="14853" width="0" hidden="1" customWidth="1"/>
    <col min="14854" max="14855" width="14.42578125" customWidth="1"/>
    <col min="14856" max="14856" width="0" hidden="1" customWidth="1"/>
    <col min="15105" max="15105" width="42.42578125" customWidth="1"/>
    <col min="15106" max="15106" width="14" customWidth="1"/>
    <col min="15107" max="15107" width="13.42578125" customWidth="1"/>
    <col min="15108" max="15109" width="0" hidden="1" customWidth="1"/>
    <col min="15110" max="15111" width="14.42578125" customWidth="1"/>
    <col min="15112" max="15112" width="0" hidden="1" customWidth="1"/>
    <col min="15361" max="15361" width="42.42578125" customWidth="1"/>
    <col min="15362" max="15362" width="14" customWidth="1"/>
    <col min="15363" max="15363" width="13.42578125" customWidth="1"/>
    <col min="15364" max="15365" width="0" hidden="1" customWidth="1"/>
    <col min="15366" max="15367" width="14.42578125" customWidth="1"/>
    <col min="15368" max="15368" width="0" hidden="1" customWidth="1"/>
    <col min="15617" max="15617" width="42.42578125" customWidth="1"/>
    <col min="15618" max="15618" width="14" customWidth="1"/>
    <col min="15619" max="15619" width="13.42578125" customWidth="1"/>
    <col min="15620" max="15621" width="0" hidden="1" customWidth="1"/>
    <col min="15622" max="15623" width="14.42578125" customWidth="1"/>
    <col min="15624" max="15624" width="0" hidden="1" customWidth="1"/>
    <col min="15873" max="15873" width="42.42578125" customWidth="1"/>
    <col min="15874" max="15874" width="14" customWidth="1"/>
    <col min="15875" max="15875" width="13.42578125" customWidth="1"/>
    <col min="15876" max="15877" width="0" hidden="1" customWidth="1"/>
    <col min="15878" max="15879" width="14.42578125" customWidth="1"/>
    <col min="15880" max="15880" width="0" hidden="1" customWidth="1"/>
    <col min="16129" max="16129" width="42.42578125" customWidth="1"/>
    <col min="16130" max="16130" width="14" customWidth="1"/>
    <col min="16131" max="16131" width="13.42578125" customWidth="1"/>
    <col min="16132" max="16133" width="0" hidden="1" customWidth="1"/>
    <col min="16134" max="16135" width="14.42578125" customWidth="1"/>
    <col min="16136" max="16136" width="0" hidden="1" customWidth="1"/>
  </cols>
  <sheetData>
    <row r="1" spans="1:19" ht="15.75" x14ac:dyDescent="0.25">
      <c r="A1" s="1" t="str">
        <f>'[1]situacion financiera'!A1:F1</f>
        <v>INSTITUTO NACIONAL DE TRÁNSITO Y TRANSPORTE TERRESTRE | INTRANT</v>
      </c>
      <c r="B1" s="2"/>
      <c r="C1" s="2"/>
      <c r="D1" s="2"/>
      <c r="E1" s="2"/>
      <c r="F1" s="2"/>
      <c r="G1" s="2"/>
    </row>
    <row r="2" spans="1:19" x14ac:dyDescent="0.25">
      <c r="A2" s="3" t="s">
        <v>0</v>
      </c>
      <c r="B2" s="4"/>
      <c r="C2" s="4"/>
      <c r="D2" s="4"/>
      <c r="E2" s="4"/>
      <c r="F2" s="4"/>
      <c r="G2" s="4"/>
    </row>
    <row r="3" spans="1:19" x14ac:dyDescent="0.25">
      <c r="A3" s="5" t="str">
        <f>+'[1]situacion financiera'!A3</f>
        <v>AL 31 DE DICIEMBRE DEL 2024 Y  2023</v>
      </c>
      <c r="B3" s="6"/>
      <c r="C3" s="6"/>
      <c r="D3" s="6"/>
      <c r="E3" s="6"/>
      <c r="F3" s="6"/>
      <c r="G3" s="6"/>
    </row>
    <row r="5" spans="1:19" x14ac:dyDescent="0.25">
      <c r="B5" s="47" t="str">
        <f>+'[1]situacion financiera'!C4</f>
        <v>VALORES EXPRESADOS EN RD$</v>
      </c>
      <c r="C5" s="47"/>
      <c r="D5" s="47"/>
      <c r="E5" s="47"/>
      <c r="F5" s="47"/>
      <c r="G5" s="47"/>
    </row>
    <row r="7" spans="1:19" ht="38.25" x14ac:dyDescent="0.25">
      <c r="A7" s="8" t="str">
        <f>+'[1]situacion financiera'!A6</f>
        <v>Cuentas</v>
      </c>
      <c r="B7" s="8" t="s">
        <v>1</v>
      </c>
      <c r="C7" s="8" t="s">
        <v>2</v>
      </c>
      <c r="D7" s="8" t="s">
        <v>3</v>
      </c>
      <c r="E7" s="8" t="s">
        <v>4</v>
      </c>
      <c r="F7" s="8" t="s">
        <v>5</v>
      </c>
      <c r="G7" s="8" t="s">
        <v>6</v>
      </c>
    </row>
    <row r="8" spans="1:19" x14ac:dyDescent="0.25">
      <c r="B8" s="9"/>
      <c r="C8" s="9"/>
      <c r="D8" s="9"/>
      <c r="E8" s="9"/>
      <c r="F8" s="9"/>
      <c r="G8" s="9"/>
    </row>
    <row r="9" spans="1:19" x14ac:dyDescent="0.25">
      <c r="B9" s="9"/>
      <c r="C9" s="9"/>
      <c r="D9" s="9"/>
      <c r="E9" s="9"/>
      <c r="F9" s="9"/>
      <c r="G9" s="9"/>
    </row>
    <row r="10" spans="1:19" x14ac:dyDescent="0.25">
      <c r="A10" s="10" t="s">
        <v>7</v>
      </c>
      <c r="B10" s="11">
        <v>1379691187.8800001</v>
      </c>
      <c r="C10" s="11"/>
      <c r="D10" s="12"/>
      <c r="E10" s="12"/>
      <c r="F10" s="11">
        <v>623484265</v>
      </c>
      <c r="G10" s="11">
        <f>+B10+F10</f>
        <v>2003175452.8800001</v>
      </c>
    </row>
    <row r="11" spans="1:19" x14ac:dyDescent="0.25">
      <c r="A11" s="13"/>
      <c r="B11" s="11"/>
      <c r="C11" s="11"/>
      <c r="D11" s="11"/>
      <c r="E11" s="11"/>
      <c r="F11" s="11" t="s">
        <v>8</v>
      </c>
      <c r="G11" s="11"/>
    </row>
    <row r="12" spans="1:19" hidden="1" x14ac:dyDescent="0.25">
      <c r="A12" s="13" t="s">
        <v>9</v>
      </c>
      <c r="B12" s="11"/>
      <c r="C12" s="11"/>
      <c r="D12" s="11"/>
      <c r="E12" s="11"/>
      <c r="F12" s="11"/>
      <c r="G12" s="11">
        <f>SUM(B12:F12)</f>
        <v>0</v>
      </c>
      <c r="J12" s="14"/>
      <c r="K12" s="15"/>
      <c r="L12" s="15"/>
      <c r="M12" s="15"/>
      <c r="N12" s="15"/>
      <c r="O12" s="15"/>
      <c r="P12" s="15"/>
      <c r="Q12" s="15"/>
      <c r="R12" s="15"/>
      <c r="S12" s="15"/>
    </row>
    <row r="13" spans="1:19" hidden="1" x14ac:dyDescent="0.25">
      <c r="A13" s="13"/>
      <c r="B13" s="11"/>
      <c r="C13" s="11"/>
      <c r="D13" s="11"/>
      <c r="E13" s="11"/>
      <c r="F13" s="11"/>
      <c r="G13" s="11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19" hidden="1" x14ac:dyDescent="0.25">
      <c r="A14" s="13" t="s">
        <v>10</v>
      </c>
      <c r="B14" s="11"/>
      <c r="C14" s="11"/>
      <c r="D14" s="11"/>
      <c r="E14" s="11"/>
      <c r="F14" s="11"/>
      <c r="G14" s="11">
        <f>SUM(B14:F14)</f>
        <v>0</v>
      </c>
    </row>
    <row r="15" spans="1:19" hidden="1" x14ac:dyDescent="0.25">
      <c r="A15" s="13"/>
      <c r="B15" s="11"/>
      <c r="C15" s="11"/>
      <c r="D15" s="11"/>
      <c r="E15" s="11"/>
      <c r="F15" s="11"/>
      <c r="G15" s="11"/>
    </row>
    <row r="16" spans="1:19" hidden="1" x14ac:dyDescent="0.25">
      <c r="A16" s="13" t="s">
        <v>11</v>
      </c>
      <c r="B16" s="11"/>
      <c r="C16" s="11"/>
      <c r="D16" s="11"/>
      <c r="E16" s="11">
        <v>0</v>
      </c>
      <c r="F16" s="11"/>
      <c r="G16" s="11">
        <f>SUM(B16:F16)</f>
        <v>0</v>
      </c>
    </row>
    <row r="17" spans="1:8" x14ac:dyDescent="0.25">
      <c r="A17" s="13" t="s">
        <v>12</v>
      </c>
      <c r="B17" s="11"/>
      <c r="C17" s="11"/>
      <c r="D17" s="11"/>
      <c r="E17" s="11"/>
      <c r="F17" s="11">
        <f>+[1]Notas!E353</f>
        <v>18858094.359999999</v>
      </c>
      <c r="G17" s="11">
        <f>SUM(B17:F17)</f>
        <v>18858094.359999999</v>
      </c>
    </row>
    <row r="18" spans="1:8" ht="17.25" customHeight="1" x14ac:dyDescent="0.25">
      <c r="A18" s="13" t="s">
        <v>13</v>
      </c>
      <c r="B18" s="11"/>
      <c r="C18" s="11"/>
      <c r="D18" s="11"/>
      <c r="E18" s="11"/>
      <c r="F18" s="16">
        <f>+[1]Notas!E355</f>
        <v>389609863.25</v>
      </c>
      <c r="G18" s="16">
        <f>SUM(F18)</f>
        <v>389609863.25</v>
      </c>
    </row>
    <row r="19" spans="1:8" ht="15.75" thickBot="1" x14ac:dyDescent="0.3">
      <c r="A19" s="17" t="s">
        <v>14</v>
      </c>
      <c r="B19" s="18">
        <f t="shared" ref="B19:G19" si="0">SUM(B10:B18)</f>
        <v>1379691187.8800001</v>
      </c>
      <c r="C19" s="18">
        <f t="shared" si="0"/>
        <v>0</v>
      </c>
      <c r="D19" s="18">
        <f t="shared" si="0"/>
        <v>0</v>
      </c>
      <c r="E19" s="18">
        <f t="shared" si="0"/>
        <v>0</v>
      </c>
      <c r="F19" s="18">
        <f t="shared" si="0"/>
        <v>1031952222.61</v>
      </c>
      <c r="G19" s="18">
        <f t="shared" si="0"/>
        <v>2411643410.4899998</v>
      </c>
      <c r="H19" s="18">
        <f>SUM(H17:H18)</f>
        <v>0</v>
      </c>
    </row>
    <row r="20" spans="1:8" ht="15.75" thickTop="1" x14ac:dyDescent="0.25">
      <c r="A20" s="13"/>
      <c r="B20" s="19"/>
      <c r="C20" s="19"/>
      <c r="D20" s="19"/>
      <c r="E20" s="19"/>
      <c r="F20" s="19"/>
      <c r="G20" s="20"/>
    </row>
    <row r="21" spans="1:8" x14ac:dyDescent="0.25">
      <c r="A21" s="21"/>
      <c r="B21" s="22"/>
      <c r="C21" s="22"/>
      <c r="D21" s="22"/>
      <c r="E21" s="22"/>
      <c r="F21" s="22"/>
      <c r="G21" s="22"/>
    </row>
    <row r="22" spans="1:8" s="24" customFormat="1" hidden="1" x14ac:dyDescent="0.25">
      <c r="A22" s="23" t="s">
        <v>7</v>
      </c>
      <c r="B22" s="16">
        <f>+B19</f>
        <v>1379691187.8800001</v>
      </c>
      <c r="C22" s="16">
        <f>+C19</f>
        <v>0</v>
      </c>
      <c r="D22" s="16">
        <f>+D19</f>
        <v>0</v>
      </c>
      <c r="E22" s="16">
        <f>+E19</f>
        <v>0</v>
      </c>
      <c r="F22" s="16">
        <f>+F19</f>
        <v>1031952222.61</v>
      </c>
      <c r="G22" s="16">
        <f>SUM(B22:F22)</f>
        <v>2411643410.4900002</v>
      </c>
    </row>
    <row r="23" spans="1:8" ht="3.75" hidden="1" customHeight="1" x14ac:dyDescent="0.25">
      <c r="A23" s="13"/>
      <c r="B23" s="11"/>
      <c r="C23" s="11"/>
      <c r="D23" s="11"/>
      <c r="E23" s="11"/>
      <c r="F23" s="11"/>
      <c r="G23" s="11"/>
    </row>
    <row r="24" spans="1:8" ht="12" hidden="1" customHeight="1" x14ac:dyDescent="0.25">
      <c r="A24" s="13" t="s">
        <v>9</v>
      </c>
      <c r="B24" s="11"/>
      <c r="C24" s="11"/>
      <c r="D24" s="11"/>
      <c r="E24" s="11"/>
      <c r="F24" s="11"/>
      <c r="G24" s="11"/>
    </row>
    <row r="25" spans="1:8" hidden="1" x14ac:dyDescent="0.25">
      <c r="A25" s="13"/>
      <c r="B25" s="11">
        <v>0</v>
      </c>
      <c r="C25" s="11"/>
      <c r="D25" s="11"/>
      <c r="E25" s="11"/>
      <c r="F25" s="11"/>
      <c r="G25" s="11">
        <f>SUM(B25:F25)</f>
        <v>0</v>
      </c>
    </row>
    <row r="26" spans="1:8" hidden="1" x14ac:dyDescent="0.25">
      <c r="A26" s="13" t="s">
        <v>10</v>
      </c>
      <c r="B26" s="11"/>
      <c r="C26" s="11"/>
      <c r="D26" s="11"/>
      <c r="E26" s="11"/>
      <c r="F26" s="11"/>
      <c r="G26" s="11"/>
    </row>
    <row r="27" spans="1:8" hidden="1" x14ac:dyDescent="0.25">
      <c r="A27" s="13"/>
      <c r="B27" s="25" t="s">
        <v>15</v>
      </c>
      <c r="C27" s="11"/>
      <c r="D27" s="11"/>
      <c r="E27" s="11">
        <f>+'[1]situacion financiera'!E47-'[1]situacion financiera'!F47</f>
        <v>0</v>
      </c>
      <c r="F27" s="11"/>
      <c r="G27" s="11">
        <f>SUM(B27:F27)</f>
        <v>0</v>
      </c>
    </row>
    <row r="28" spans="1:8" hidden="1" x14ac:dyDescent="0.25">
      <c r="A28" s="13" t="s">
        <v>11</v>
      </c>
      <c r="B28" s="11"/>
      <c r="C28" s="11"/>
      <c r="D28" s="11"/>
      <c r="E28" s="11"/>
      <c r="F28" s="11"/>
      <c r="G28" s="11"/>
    </row>
    <row r="29" spans="1:8" ht="13.5" customHeight="1" x14ac:dyDescent="0.25">
      <c r="A29" s="23" t="s">
        <v>16</v>
      </c>
      <c r="B29" s="11"/>
      <c r="C29" s="11"/>
      <c r="D29" s="11"/>
      <c r="E29" s="11"/>
      <c r="F29" s="16">
        <f>+[1]Notas!D353</f>
        <v>13242729.42</v>
      </c>
      <c r="G29" s="11">
        <f>+F29</f>
        <v>13242729.42</v>
      </c>
    </row>
    <row r="30" spans="1:8" ht="9.75" customHeight="1" x14ac:dyDescent="0.25">
      <c r="A30" s="13"/>
      <c r="B30" s="11"/>
      <c r="C30" s="11"/>
      <c r="D30" s="11"/>
      <c r="E30" s="11"/>
      <c r="F30" s="11"/>
      <c r="G30" s="11"/>
    </row>
    <row r="31" spans="1:8" ht="17.25" customHeight="1" x14ac:dyDescent="0.25">
      <c r="A31" s="13" t="s">
        <v>13</v>
      </c>
      <c r="B31" s="11"/>
      <c r="C31" s="11"/>
      <c r="D31" s="11"/>
      <c r="E31" s="11"/>
      <c r="F31" s="25">
        <f>+[1]Notas!D355</f>
        <v>-364724043.14000034</v>
      </c>
      <c r="G31" s="11">
        <f>+F31</f>
        <v>-364724043.14000034</v>
      </c>
    </row>
    <row r="32" spans="1:8" ht="16.5" customHeight="1" thickBot="1" x14ac:dyDescent="0.3">
      <c r="A32" s="17" t="s">
        <v>17</v>
      </c>
      <c r="B32" s="18">
        <f t="shared" ref="B32:H32" si="1">SUM(B22:B31)</f>
        <v>1379691187.8800001</v>
      </c>
      <c r="C32" s="18">
        <f t="shared" si="1"/>
        <v>0</v>
      </c>
      <c r="D32" s="18">
        <f t="shared" si="1"/>
        <v>0</v>
      </c>
      <c r="E32" s="18">
        <f t="shared" si="1"/>
        <v>0</v>
      </c>
      <c r="F32" s="18">
        <f>+F19+F29+F31</f>
        <v>680470908.88999963</v>
      </c>
      <c r="G32" s="18">
        <f>SUM(G22:G31)</f>
        <v>2060162096.77</v>
      </c>
      <c r="H32" s="26">
        <f t="shared" si="1"/>
        <v>0</v>
      </c>
    </row>
    <row r="33" spans="1:10" ht="10.5" customHeight="1" thickTop="1" x14ac:dyDescent="0.25">
      <c r="A33" s="10"/>
      <c r="B33" s="27"/>
      <c r="C33" s="27"/>
      <c r="D33" s="27"/>
      <c r="E33" s="27"/>
      <c r="F33" s="25"/>
      <c r="G33" s="20"/>
    </row>
    <row r="34" spans="1:10" x14ac:dyDescent="0.25">
      <c r="A34" s="10"/>
      <c r="B34" s="27"/>
      <c r="C34" s="27"/>
      <c r="D34" s="27"/>
      <c r="E34" s="27"/>
      <c r="F34" s="25"/>
      <c r="G34" s="20"/>
    </row>
    <row r="35" spans="1:10" x14ac:dyDescent="0.25">
      <c r="B35" s="28"/>
      <c r="C35" s="28"/>
      <c r="D35" s="28"/>
      <c r="E35" s="27"/>
      <c r="F35" s="25"/>
      <c r="G35" s="20"/>
    </row>
    <row r="36" spans="1:10" x14ac:dyDescent="0.25">
      <c r="A36" s="29" t="s">
        <v>18</v>
      </c>
      <c r="B36" s="28"/>
      <c r="C36" s="30" t="s">
        <v>19</v>
      </c>
      <c r="D36" s="28"/>
      <c r="E36" s="27"/>
      <c r="F36" s="25"/>
      <c r="G36" s="20"/>
    </row>
    <row r="37" spans="1:10" x14ac:dyDescent="0.25">
      <c r="A37" s="31" t="s">
        <v>20</v>
      </c>
      <c r="B37" s="48" t="s">
        <v>21</v>
      </c>
      <c r="C37" s="48"/>
      <c r="D37" s="48"/>
      <c r="E37" s="48"/>
      <c r="F37" s="48"/>
      <c r="G37" s="20"/>
    </row>
    <row r="38" spans="1:10" ht="15" customHeight="1" x14ac:dyDescent="0.25">
      <c r="G38" s="20"/>
    </row>
    <row r="39" spans="1:10" ht="15" customHeight="1" x14ac:dyDescent="0.25">
      <c r="A39" s="31"/>
      <c r="B39" s="32"/>
      <c r="C39" s="32"/>
      <c r="D39" s="32"/>
      <c r="E39" s="32"/>
      <c r="F39" s="32"/>
      <c r="G39" s="20"/>
    </row>
    <row r="40" spans="1:10" ht="15" customHeight="1" x14ac:dyDescent="0.25">
      <c r="A40" s="31"/>
      <c r="B40" s="32"/>
      <c r="C40" s="32"/>
      <c r="D40" s="32"/>
      <c r="E40" s="32"/>
      <c r="F40" s="32"/>
      <c r="G40" s="20"/>
    </row>
    <row r="41" spans="1:10" x14ac:dyDescent="0.25">
      <c r="A41" s="28"/>
      <c r="B41" s="28"/>
      <c r="C41" s="28"/>
      <c r="D41" s="28"/>
      <c r="E41" s="27"/>
      <c r="F41" s="25"/>
      <c r="G41" s="20"/>
    </row>
    <row r="42" spans="1:10" x14ac:dyDescent="0.25">
      <c r="A42" s="33" t="s">
        <v>22</v>
      </c>
      <c r="B42" s="49" t="s">
        <v>23</v>
      </c>
      <c r="C42" s="49"/>
      <c r="D42"/>
      <c r="E42" s="25"/>
      <c r="F42" s="25"/>
      <c r="G42" s="27"/>
    </row>
    <row r="43" spans="1:10" x14ac:dyDescent="0.25">
      <c r="A43" s="34" t="s">
        <v>24</v>
      </c>
      <c r="B43" s="50" t="s">
        <v>25</v>
      </c>
      <c r="C43" s="50"/>
      <c r="D43" s="50"/>
      <c r="E43" s="50"/>
      <c r="F43" s="50"/>
    </row>
    <row r="44" spans="1:10" ht="15.75" x14ac:dyDescent="0.25">
      <c r="C44" s="35"/>
      <c r="J44" s="35"/>
    </row>
    <row r="45" spans="1:10" x14ac:dyDescent="0.25">
      <c r="C45" s="36"/>
      <c r="J45" s="36"/>
    </row>
    <row r="51" spans="1:18" hidden="1" x14ac:dyDescent="0.25"/>
    <row r="52" spans="1:18" hidden="1" x14ac:dyDescent="0.25">
      <c r="A52" s="37"/>
      <c r="B52" s="38"/>
      <c r="C52" s="38"/>
    </row>
    <row r="53" spans="1:18" ht="15.75" hidden="1" x14ac:dyDescent="0.25">
      <c r="A53" s="39" t="str">
        <f>'[1]situacion financiera'!A53:F53</f>
        <v xml:space="preserve">TOTAL PASIVOS Y ACTIVOS NETOS/PATRIMONIO </v>
      </c>
      <c r="B53" s="40"/>
      <c r="C53" s="40"/>
      <c r="D53" s="2"/>
      <c r="E53" s="2"/>
      <c r="F53" s="2"/>
      <c r="G53" s="2"/>
    </row>
    <row r="54" spans="1:18" hidden="1" x14ac:dyDescent="0.25">
      <c r="A54" s="41" t="s">
        <v>0</v>
      </c>
      <c r="B54" s="42"/>
      <c r="C54" s="42"/>
      <c r="D54" s="4"/>
      <c r="E54" s="4"/>
      <c r="F54" s="4"/>
      <c r="G54" s="4"/>
    </row>
    <row r="55" spans="1:18" hidden="1" x14ac:dyDescent="0.25">
      <c r="A55" s="5">
        <f>+'[1]situacion financiera'!A59</f>
        <v>0</v>
      </c>
      <c r="B55" s="6"/>
      <c r="C55" s="6"/>
      <c r="D55" s="6"/>
      <c r="E55" s="6"/>
      <c r="F55" s="6"/>
      <c r="G55" s="6"/>
    </row>
    <row r="56" spans="1:18" hidden="1" x14ac:dyDescent="0.25"/>
    <row r="57" spans="1:18" hidden="1" x14ac:dyDescent="0.25">
      <c r="B57" s="47">
        <f>+'[1]situacion financiera'!E60</f>
        <v>0</v>
      </c>
      <c r="C57" s="47"/>
      <c r="D57" s="47"/>
      <c r="E57" s="47"/>
      <c r="F57" s="47"/>
      <c r="G57" s="47"/>
    </row>
    <row r="58" spans="1:18" hidden="1" x14ac:dyDescent="0.25"/>
    <row r="59" spans="1:18" ht="38.25" hidden="1" x14ac:dyDescent="0.25">
      <c r="A59" s="8">
        <f>+'[1]situacion financiera'!A62</f>
        <v>0</v>
      </c>
      <c r="B59" s="8" t="s">
        <v>1</v>
      </c>
      <c r="C59" s="8" t="s">
        <v>2</v>
      </c>
      <c r="D59" s="8" t="s">
        <v>3</v>
      </c>
      <c r="E59" s="8" t="s">
        <v>4</v>
      </c>
      <c r="F59" s="8" t="s">
        <v>5</v>
      </c>
      <c r="G59" s="8" t="s">
        <v>6</v>
      </c>
    </row>
    <row r="60" spans="1:18" hidden="1" x14ac:dyDescent="0.25">
      <c r="B60" s="9"/>
      <c r="C60" s="9"/>
      <c r="D60" s="9"/>
      <c r="E60" s="9"/>
      <c r="F60" s="9"/>
      <c r="G60" s="9"/>
      <c r="J60" s="43" t="s">
        <v>26</v>
      </c>
      <c r="K60" s="37"/>
      <c r="L60" s="37"/>
      <c r="M60" s="37"/>
      <c r="N60" s="37"/>
      <c r="O60" s="37"/>
      <c r="P60" s="37"/>
      <c r="Q60" s="37"/>
      <c r="R60" s="37"/>
    </row>
    <row r="61" spans="1:18" hidden="1" x14ac:dyDescent="0.25">
      <c r="A61" s="13" t="s">
        <v>27</v>
      </c>
      <c r="B61" s="11">
        <v>1379691187.8800001</v>
      </c>
      <c r="C61" s="11"/>
      <c r="D61" s="12"/>
      <c r="E61" s="12"/>
      <c r="F61" s="11">
        <v>311777481</v>
      </c>
      <c r="G61" s="11">
        <f>SUM(B61:F61)</f>
        <v>1691468668.8800001</v>
      </c>
    </row>
    <row r="62" spans="1:18" hidden="1" x14ac:dyDescent="0.25">
      <c r="A62" s="13"/>
      <c r="B62" s="11"/>
      <c r="C62" s="11"/>
      <c r="D62" s="11"/>
      <c r="E62" s="11"/>
      <c r="F62" s="11"/>
      <c r="G62" s="11"/>
    </row>
    <row r="63" spans="1:18" hidden="1" x14ac:dyDescent="0.25">
      <c r="A63" s="13" t="s">
        <v>28</v>
      </c>
      <c r="B63" s="11"/>
      <c r="C63" s="11"/>
      <c r="D63" s="11"/>
      <c r="E63" s="11"/>
      <c r="F63" s="11">
        <v>-79528534.939999998</v>
      </c>
      <c r="G63" s="11">
        <f>SUM(B63:F63)</f>
        <v>-79528534.939999998</v>
      </c>
    </row>
    <row r="64" spans="1:18" hidden="1" x14ac:dyDescent="0.25">
      <c r="A64" s="13"/>
      <c r="B64" s="11"/>
      <c r="C64" s="11"/>
      <c r="D64" s="11"/>
      <c r="E64" s="11"/>
      <c r="F64" s="11"/>
      <c r="G64" s="11"/>
    </row>
    <row r="65" spans="1:17" hidden="1" x14ac:dyDescent="0.25">
      <c r="A65" s="44" t="s">
        <v>29</v>
      </c>
      <c r="B65" s="45"/>
      <c r="C65" s="45"/>
      <c r="D65" s="45"/>
      <c r="E65" s="45"/>
      <c r="F65" s="45"/>
      <c r="G65" s="45">
        <f>SUM(B65:F65)</f>
        <v>0</v>
      </c>
      <c r="J65" s="43" t="s">
        <v>30</v>
      </c>
      <c r="K65" s="37"/>
      <c r="L65" s="37"/>
      <c r="M65" s="37"/>
      <c r="N65" s="37"/>
      <c r="O65" s="37"/>
      <c r="P65" s="37"/>
      <c r="Q65" s="37"/>
    </row>
    <row r="66" spans="1:17" hidden="1" x14ac:dyDescent="0.25">
      <c r="A66" s="13"/>
      <c r="B66" s="11"/>
      <c r="C66" s="11"/>
      <c r="D66" s="11"/>
      <c r="E66" s="11"/>
      <c r="F66" s="11"/>
      <c r="G66" s="11"/>
    </row>
    <row r="67" spans="1:17" hidden="1" x14ac:dyDescent="0.25">
      <c r="A67" s="44" t="s">
        <v>31</v>
      </c>
      <c r="B67" s="45"/>
      <c r="C67" s="45"/>
      <c r="D67" s="45"/>
      <c r="E67" s="45">
        <v>0</v>
      </c>
      <c r="F67" s="45"/>
      <c r="G67" s="45">
        <f>SUM(B67:F67)</f>
        <v>0</v>
      </c>
    </row>
    <row r="68" spans="1:17" hidden="1" x14ac:dyDescent="0.25">
      <c r="A68" s="13"/>
      <c r="B68" s="11"/>
      <c r="C68" s="11"/>
      <c r="D68" s="11"/>
      <c r="E68" s="11"/>
      <c r="F68" s="11"/>
      <c r="G68" s="11"/>
    </row>
    <row r="69" spans="1:17" hidden="1" x14ac:dyDescent="0.25">
      <c r="A69" s="44" t="s">
        <v>32</v>
      </c>
      <c r="B69" s="45"/>
      <c r="C69" s="45"/>
      <c r="D69" s="45">
        <f>-[1]Notas!E407</f>
        <v>-1515207644.6800001</v>
      </c>
      <c r="E69" s="45"/>
      <c r="F69" s="45"/>
      <c r="G69" s="45"/>
    </row>
    <row r="70" spans="1:17" hidden="1" x14ac:dyDescent="0.25">
      <c r="A70" s="13"/>
      <c r="B70" s="11"/>
      <c r="C70" s="11"/>
      <c r="D70" s="11"/>
      <c r="E70" s="11"/>
      <c r="F70" s="11"/>
      <c r="G70" s="11"/>
    </row>
    <row r="71" spans="1:17" hidden="1" x14ac:dyDescent="0.25">
      <c r="A71" s="13" t="s">
        <v>33</v>
      </c>
      <c r="B71" s="46"/>
      <c r="C71" s="46"/>
      <c r="D71" s="46"/>
      <c r="E71" s="46"/>
      <c r="F71" s="46">
        <v>10697734.869999999</v>
      </c>
      <c r="G71" s="46">
        <f>SUM(B71:F71)</f>
        <v>10697734.869999999</v>
      </c>
    </row>
    <row r="72" spans="1:17" hidden="1" x14ac:dyDescent="0.25">
      <c r="A72" s="13"/>
      <c r="B72" s="11"/>
      <c r="C72" s="11"/>
      <c r="D72" s="11"/>
      <c r="E72" s="11"/>
      <c r="F72" s="25"/>
      <c r="G72" s="11"/>
    </row>
    <row r="73" spans="1:17" hidden="1" x14ac:dyDescent="0.25">
      <c r="A73" s="10" t="s">
        <v>34</v>
      </c>
      <c r="B73" s="27">
        <f t="shared" ref="B73:G73" si="2">SUM(B61:B72)</f>
        <v>1379691187.8800001</v>
      </c>
      <c r="C73" s="27">
        <f t="shared" si="2"/>
        <v>0</v>
      </c>
      <c r="D73" s="27">
        <f t="shared" si="2"/>
        <v>-1515207644.6800001</v>
      </c>
      <c r="E73" s="27">
        <f t="shared" si="2"/>
        <v>0</v>
      </c>
      <c r="F73" s="27">
        <f t="shared" si="2"/>
        <v>242946680.93000001</v>
      </c>
      <c r="G73" s="27">
        <f t="shared" si="2"/>
        <v>1622637868.8099999</v>
      </c>
    </row>
    <row r="74" spans="1:17" hidden="1" x14ac:dyDescent="0.25">
      <c r="A74" s="13"/>
      <c r="B74" s="19"/>
      <c r="C74" s="19"/>
      <c r="D74" s="19"/>
      <c r="E74" s="19"/>
      <c r="F74" s="19"/>
      <c r="G74" s="20"/>
    </row>
    <row r="75" spans="1:17" hidden="1" x14ac:dyDescent="0.25">
      <c r="A75" s="21"/>
      <c r="B75" s="22"/>
      <c r="C75" s="22"/>
      <c r="D75" s="22"/>
      <c r="E75" s="22"/>
      <c r="F75" s="22"/>
      <c r="G75" s="22"/>
    </row>
    <row r="76" spans="1:17" hidden="1" x14ac:dyDescent="0.25">
      <c r="A76" s="13"/>
      <c r="B76" s="11"/>
      <c r="C76" s="11"/>
      <c r="D76" s="11"/>
      <c r="E76" s="11"/>
      <c r="F76" s="11"/>
      <c r="G76" s="11"/>
    </row>
    <row r="77" spans="1:17" hidden="1" x14ac:dyDescent="0.25">
      <c r="A77" s="13" t="s">
        <v>35</v>
      </c>
      <c r="B77" s="11"/>
      <c r="C77" s="11">
        <v>0</v>
      </c>
      <c r="D77" s="11"/>
      <c r="E77" s="11"/>
      <c r="F77" s="11">
        <f>57191862.05-70</f>
        <v>57191792.049999997</v>
      </c>
      <c r="G77" s="11">
        <f>SUM(B77:F77)</f>
        <v>57191792.049999997</v>
      </c>
    </row>
    <row r="78" spans="1:17" hidden="1" x14ac:dyDescent="0.25">
      <c r="A78" s="13"/>
      <c r="B78" s="11"/>
      <c r="C78" s="11"/>
      <c r="D78" s="11"/>
      <c r="E78" s="11"/>
      <c r="F78" s="11"/>
      <c r="G78" s="11"/>
    </row>
    <row r="79" spans="1:17" hidden="1" x14ac:dyDescent="0.25">
      <c r="A79" s="44" t="s">
        <v>29</v>
      </c>
      <c r="B79" s="45">
        <v>0</v>
      </c>
      <c r="C79" s="45"/>
      <c r="D79" s="45"/>
      <c r="E79" s="45"/>
      <c r="F79" s="45"/>
      <c r="G79" s="45">
        <f>SUM(B79:F79)</f>
        <v>0</v>
      </c>
    </row>
    <row r="80" spans="1:17" hidden="1" x14ac:dyDescent="0.25">
      <c r="A80" s="13"/>
      <c r="B80" s="11"/>
      <c r="C80" s="11"/>
      <c r="D80" s="11"/>
      <c r="E80" s="11"/>
      <c r="F80" s="11"/>
      <c r="G80" s="11"/>
    </row>
    <row r="81" spans="1:7" hidden="1" x14ac:dyDescent="0.25">
      <c r="A81" s="44" t="s">
        <v>31</v>
      </c>
      <c r="B81" s="45"/>
      <c r="C81" s="45"/>
      <c r="D81" s="45"/>
      <c r="E81" s="45">
        <f>+'[1]situacion financiera'!E106-'[1]situacion financiera'!F106</f>
        <v>0</v>
      </c>
      <c r="F81" s="45"/>
      <c r="G81" s="45">
        <f>SUM(B81:F81)</f>
        <v>0</v>
      </c>
    </row>
    <row r="82" spans="1:7" hidden="1" x14ac:dyDescent="0.25">
      <c r="A82" s="13"/>
      <c r="B82" s="11"/>
      <c r="C82" s="11"/>
      <c r="D82" s="11"/>
      <c r="E82" s="11"/>
      <c r="F82" s="11"/>
      <c r="G82" s="11"/>
    </row>
    <row r="83" spans="1:7" hidden="1" x14ac:dyDescent="0.25">
      <c r="A83" s="44" t="s">
        <v>32</v>
      </c>
      <c r="B83" s="45"/>
      <c r="C83" s="45"/>
      <c r="D83" s="45">
        <f>+'[1]situacion financiera'!E105-'[1]situacion financiera'!F105</f>
        <v>0</v>
      </c>
      <c r="E83" s="45"/>
      <c r="F83" s="45"/>
      <c r="G83" s="45">
        <f>SUM(B83:F83)</f>
        <v>0</v>
      </c>
    </row>
    <row r="84" spans="1:7" hidden="1" x14ac:dyDescent="0.25">
      <c r="A84" s="13"/>
      <c r="B84" s="11"/>
      <c r="C84" s="11"/>
      <c r="D84" s="11"/>
      <c r="E84" s="11"/>
      <c r="F84" s="11"/>
      <c r="G84" s="11"/>
    </row>
    <row r="85" spans="1:7" hidden="1" x14ac:dyDescent="0.25">
      <c r="A85" s="13" t="s">
        <v>33</v>
      </c>
      <c r="B85" s="11"/>
      <c r="C85" s="11"/>
      <c r="D85" s="11"/>
      <c r="E85" s="11"/>
      <c r="F85" s="11">
        <v>247216552</v>
      </c>
      <c r="G85" s="11">
        <f>SUM(B85:F85)</f>
        <v>247216552</v>
      </c>
    </row>
    <row r="86" spans="1:7" hidden="1" x14ac:dyDescent="0.25">
      <c r="A86" s="13"/>
      <c r="B86" s="11"/>
      <c r="C86" s="11"/>
      <c r="D86" s="11"/>
      <c r="E86" s="11"/>
      <c r="F86" s="25"/>
      <c r="G86" s="11"/>
    </row>
    <row r="87" spans="1:7" ht="15.75" hidden="1" thickBot="1" x14ac:dyDescent="0.3">
      <c r="A87" s="10" t="s">
        <v>36</v>
      </c>
      <c r="B87" s="26">
        <f>SUM(B73:B86)</f>
        <v>1379691187.8800001</v>
      </c>
      <c r="C87" s="26">
        <f>SUM(C76:C86)</f>
        <v>0</v>
      </c>
      <c r="D87" s="26">
        <f>SUM(D76:D86)</f>
        <v>0</v>
      </c>
      <c r="E87" s="26">
        <f>SUM(E76:E86)</f>
        <v>0</v>
      </c>
      <c r="F87" s="26">
        <f>SUM(F72:F86)</f>
        <v>547355024.98000002</v>
      </c>
      <c r="G87" s="26">
        <f>SUM(G73:G86)</f>
        <v>1927046212.8599999</v>
      </c>
    </row>
    <row r="88" spans="1:7" hidden="1" x14ac:dyDescent="0.25">
      <c r="A88" s="10"/>
      <c r="B88" s="27"/>
      <c r="C88" s="27"/>
      <c r="D88" s="27"/>
      <c r="E88" s="27"/>
      <c r="F88" s="25"/>
      <c r="G88" s="20"/>
    </row>
    <row r="89" spans="1:7" hidden="1" x14ac:dyDescent="0.25">
      <c r="A89" s="13"/>
      <c r="B89" s="25"/>
      <c r="C89" s="25"/>
      <c r="D89" s="25"/>
      <c r="E89" s="25"/>
      <c r="F89" s="25"/>
      <c r="G89" s="27"/>
    </row>
    <row r="90" spans="1:7" hidden="1" x14ac:dyDescent="0.25"/>
    <row r="91" spans="1:7" ht="15.75" hidden="1" x14ac:dyDescent="0.25">
      <c r="C91" s="35"/>
    </row>
    <row r="92" spans="1:7" hidden="1" x14ac:dyDescent="0.25">
      <c r="C92" s="36"/>
    </row>
    <row r="93" spans="1:7" hidden="1" x14ac:dyDescent="0.25"/>
    <row r="94" spans="1:7" hidden="1" x14ac:dyDescent="0.25"/>
    <row r="95" spans="1:7" hidden="1" x14ac:dyDescent="0.25"/>
    <row r="96" spans="1:7" hidden="1" x14ac:dyDescent="0.25"/>
    <row r="97" spans="2:2" hidden="1" x14ac:dyDescent="0.25"/>
    <row r="99" spans="2:2" x14ac:dyDescent="0.25">
      <c r="B99" s="7" t="s">
        <v>15</v>
      </c>
    </row>
  </sheetData>
  <sheetProtection password="B408" sheet="1" objects="1" scenarios="1"/>
  <mergeCells count="5">
    <mergeCell ref="B5:G5"/>
    <mergeCell ref="B37:F37"/>
    <mergeCell ref="B42:C42"/>
    <mergeCell ref="B43:F43"/>
    <mergeCell ref="B57:G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dcterms:created xsi:type="dcterms:W3CDTF">2025-01-27T17:50:04Z</dcterms:created>
  <dcterms:modified xsi:type="dcterms:W3CDTF">2025-01-28T17:04:42Z</dcterms:modified>
</cp:coreProperties>
</file>