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172.28.1.8\Acceso a la Informacion\PORTAL TRANSPARENCIA\2025\PLANIFICACION\INFORMES META FISICAS\Informes Metas Fisicas - Trimestrales\"/>
    </mc:Choice>
  </mc:AlternateContent>
  <bookViews>
    <workbookView xWindow="0" yWindow="0" windowWidth="28800" windowHeight="12210" tabRatio="749"/>
  </bookViews>
  <sheets>
    <sheet name="5879" sheetId="4" r:id="rId1"/>
    <sheet name="6916" sheetId="6" r:id="rId2"/>
    <sheet name="7990" sheetId="22" r:id="rId3"/>
    <sheet name="6927" sheetId="13" r:id="rId4"/>
    <sheet name="7927" sheetId="23" r:id="rId5"/>
  </sheets>
  <externalReferences>
    <externalReference r:id="rId6"/>
  </externalReferences>
  <definedNames>
    <definedName name="_xlnm.Print_Area" localSheetId="0">'5879'!$A$1:$J$48</definedName>
    <definedName name="_xlnm.Print_Area" localSheetId="1">'6916'!$A$1:$J$49</definedName>
    <definedName name="_xlnm.Print_Area" localSheetId="3">'6927'!$A$1:$J$52</definedName>
    <definedName name="_xlnm.Print_Area" localSheetId="4">'7927'!$A$1:$J$52</definedName>
    <definedName name="_xlnm.Print_Area" localSheetId="2">'7990'!$A$1:$J$49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2" l="1"/>
  <c r="J29" i="13"/>
  <c r="J29" i="22"/>
  <c r="I29" i="4"/>
  <c r="I29" i="23"/>
  <c r="J29" i="6"/>
  <c r="I29" i="6"/>
  <c r="J29" i="4"/>
  <c r="I25" i="23"/>
  <c r="C16" i="23"/>
  <c r="B15" i="23"/>
  <c r="B14" i="23"/>
  <c r="C14" i="23" s="1"/>
  <c r="I25" i="22" l="1"/>
  <c r="C16" i="22"/>
  <c r="B15" i="22"/>
  <c r="B14" i="22"/>
  <c r="C14" i="22" s="1"/>
  <c r="I25" i="6" l="1"/>
  <c r="I25" i="13" l="1"/>
  <c r="I25" i="4"/>
  <c r="C16" i="13" l="1"/>
  <c r="B15" i="13"/>
  <c r="B14" i="13"/>
  <c r="C14" i="13" s="1"/>
  <c r="C16" i="6" l="1"/>
  <c r="B15" i="6"/>
  <c r="B14" i="6"/>
  <c r="C14" i="6" s="1"/>
  <c r="C16" i="4"/>
  <c r="B15" i="4"/>
  <c r="B14" i="4"/>
  <c r="C14" i="4" s="1"/>
</calcChain>
</file>

<file path=xl/sharedStrings.xml><?xml version="1.0" encoding="utf-8"?>
<sst xmlns="http://schemas.openxmlformats.org/spreadsheetml/2006/main" count="343" uniqueCount="103">
  <si>
    <t>Informe de Evaluación Trimestral de las Metas Físicas-Financieras Enero-Marzo 2025</t>
  </si>
  <si>
    <t>Código</t>
  </si>
  <si>
    <t>Documento Relacionado</t>
  </si>
  <si>
    <t>Fecha Versión</t>
  </si>
  <si>
    <t>Versión</t>
  </si>
  <si>
    <t>DEC-FOR013</t>
  </si>
  <si>
    <t>I -Información Institucional</t>
  </si>
  <si>
    <t>I.I - Completar los datos requeridos sobre la institución</t>
  </si>
  <si>
    <t>Capítulo</t>
  </si>
  <si>
    <t>5182-Instituto Nacional de Tránsito y Transporte Terrestre</t>
  </si>
  <si>
    <t>Subcapítulo</t>
  </si>
  <si>
    <t>Instituto Nacional de Tránsito y Transporte Terrestre</t>
  </si>
  <si>
    <t>Unidad Ejecutora</t>
  </si>
  <si>
    <t>Misión</t>
  </si>
  <si>
    <t>Gestionar la rectoría nacional de la movilidad, el transporte terrestre, el tránsito y la seguridad vial, con un enfoque integral para la transformación de los diferentes sectores, requeridos para el desarrollo socioeconómico de la República Dominicana</t>
  </si>
  <si>
    <t>Visión</t>
  </si>
  <si>
    <t>Ser un referente internacional en la gestión de un modelo de movilidad terrestre sostenible, eficiente, accesible y seguro contribuyendo a mejorar la calidad de vida de los ciudadanos.</t>
  </si>
  <si>
    <t>II. Contribución a la Estrategia Nacional de Desarrollo</t>
  </si>
  <si>
    <t>Eje estratégico:</t>
  </si>
  <si>
    <t>Objetivo general:</t>
  </si>
  <si>
    <t>Competitividad e innovavión en un ambiente favorable a la cooperación y la responsabilidad social</t>
  </si>
  <si>
    <t>Objetivo(s) específico(s):</t>
  </si>
  <si>
    <t>3.3.6</t>
  </si>
  <si>
    <t>III. Información del Programa</t>
  </si>
  <si>
    <t>Nombre:</t>
  </si>
  <si>
    <t>12-Seguridad Vial Integral y Movilidad Sostenible</t>
  </si>
  <si>
    <t>Descripción:</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</si>
  <si>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</si>
  <si>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r>
      <t>Beneficiarios:</t>
    </r>
    <r>
      <rPr>
        <sz val="12"/>
        <color rgb="FF000000"/>
        <rFont val="Century Gothic"/>
        <family val="2"/>
      </rPr>
      <t xml:space="preserve"> </t>
    </r>
  </si>
  <si>
    <t>Ciudadanos, Operadores del Sector Transporte, Sector Público y Sector Privado.</t>
  </si>
  <si>
    <t>Resultado Asociado:</t>
  </si>
  <si>
    <t>Reducción de las muertes y morbilidad asociadas a los siniestros viales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</si>
  <si>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</si>
  <si>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</si>
  <si>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</si>
  <si>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</si>
  <si>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</si>
  <si>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</si>
  <si>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</si>
  <si>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</si>
  <si>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</si>
  <si>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</si>
  <si>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</si>
  <si>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</si>
  <si>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</si>
  <si>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</si>
  <si>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</si>
  <si>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</si>
  <si>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</si>
  <si>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</si>
  <si>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</si>
  <si>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</si>
  <si>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</si>
  <si>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5879-Ciudadanos reciben licencia de conducir</t>
  </si>
  <si>
    <t>Licencias de conducir emitidas</t>
  </si>
  <si>
    <t>V. Análisis de los Logros y Desviaciones</t>
  </si>
  <si>
    <t>V.I - Información de Logros y Desviaciones por Producto</t>
  </si>
  <si>
    <t xml:space="preserve">Producto: </t>
  </si>
  <si>
    <t>Ciudadanos reciben licencia de conducir</t>
  </si>
  <si>
    <t xml:space="preserve">Descripción del producto: </t>
  </si>
  <si>
    <t>Es la entrega del documento que autoriza a ciudadanos dominicanos y a  extranjeros  a conducir en la República Dominicana</t>
  </si>
  <si>
    <t>Logros alcanzados:</t>
  </si>
  <si>
    <t>Causas y justificación del desvío:</t>
  </si>
  <si>
    <r>
      <t xml:space="preserve">VI. </t>
    </r>
    <r>
      <rPr>
        <b/>
        <sz val="12"/>
        <color theme="0"/>
        <rFont val="Century Gothic"/>
        <family val="2"/>
      </rPr>
      <t>Oportunidades de Mejora</t>
    </r>
  </si>
  <si>
    <t xml:space="preserve">VI. I - De acuerdo a los eventos presentados durante la ejecución del producto, ¿qué aspecto puede mejorarse? </t>
  </si>
  <si>
    <t>Programación Indicativa Anual de las Metas Físicas-Financieras 2025</t>
  </si>
  <si>
    <t>Lineamientos para la Ejecución Presupuestaria 2025 del Gobierno General Nacional</t>
  </si>
  <si>
    <t>Ser un referente internacional en la gestión de un modelo de movilidad terrestre sostenible, eficiente, accesible y seguro contribuyendo a mejorar la calidad de vida de los ciudadanos</t>
  </si>
  <si>
    <t>11-Transporte y Tránsito Terrestre</t>
  </si>
  <si>
    <t>Dentro de las actividades que se ejecutan en este programa se pueden destacar las siguientes: regularización el tránsito y el transporte terrestre; la gestión de las licencias de operaciones de transporte de carga y la gestión de las licencias de operaciones  de transportes de pasajeros</t>
  </si>
  <si>
    <t>Ciudadanos, Empresas y Operadores de Transporte</t>
  </si>
  <si>
    <t>Financiera (F)</t>
  </si>
  <si>
    <t>6916-Prestadores de servicio reciben licencia de operación de transporte de  pasajeros</t>
  </si>
  <si>
    <t>Prestadores de servicio reciben licencia de operación de transporte de  pasajeros</t>
  </si>
  <si>
    <t>Son las autorizaciones otorgadas a los prestadores de servicios de transporte de pasajeros para sus operaciones</t>
  </si>
  <si>
    <t>Durante este trimestre fueron emitidas 17 licencias de operación de transporte de pasajeros a las prestadoras del servicio que complementaron exitósamente los requisitos exigidos, logrando asi un porcentaje por encima de lo planificado del 137.20%. Esta puntuación alcanzada refleja un avance en el fortalecimiento del marco regulatorio y en la formalización del sector transporte, contribuyendo a una mayor eficiencia, seguridad y calidad en la prestación del servicio de transporte de pasajeros</t>
  </si>
  <si>
    <t>El desvío  físico de este producto estuvo relacionado con el proceso de depuración, validacion y verificación de expedientes rezagados del 2024 que fueron completados en este trimestre, dando como fruto nuevas emisiones de licencias de operación. Este desempeño se atribuye, en parte, a la implementación de mejoras en los procesos de evaluación y tramitación de las solicitudes. 
De su lado, el desvío en la ejecución financiera de este este producto correspondío al incremento de los costos relacionados con el otorgamiento de las licencias de operación en relación a los operativos de inspecciones que se realizaron a las empresas solicitantes para verificar el estado de las unidades de transporte.</t>
  </si>
  <si>
    <t>Se continua trabajando con los expedientes rezagados del 2024, de cara al otorgamiento de nuevas licencias de operación.</t>
  </si>
  <si>
    <t>7990-Usuarios del sistema nacional de transporte reciben autorizaciones, certificaciones y permisos</t>
  </si>
  <si>
    <t>Autorizaciones, certificaciones y permisos otorgados</t>
  </si>
  <si>
    <t>Usuarios del sistema nacional de transporte reciben autorizaciones, certificaciones y permisos</t>
  </si>
  <si>
    <t>Son documentos legales emitidos por el INTRANT que otorgan el derecho a realizar actividades relacionadas con el transporte de personas o mercancías en carreteras y vías terrestres, los cuales varian según la jurisdicción y el tipo de transporte. Incluye permisos de transporte de mercancías, certificaciones de conductores profesionales, permisos especiales para eventos o situaciones particulares, actividades en las vías públicas, colocar publicidad exterior, filmaciones y fotografías en las vías públicas, realizar estudios de impacto de tráfico a empresas e ingenieros individuales, entre otros.</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</si>
  <si>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</si>
  <si>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6927-Usuarios del sistema de transporte público de pasajeros cuentan con corredores integrados al servicio de la ciudadanía</t>
  </si>
  <si>
    <t>n/a</t>
  </si>
  <si>
    <t>Son rutas o redes de transporte público que están diseñadas para proporcionar una mayor eficiencia, accesibilidad y comodidad a los usuarios al integrar diferentes modos de transporte en una misma ruta o red. Estos corredores suelen combinar autobuses, trenes, teleféricos u otros medios de transporte en una infraestructura coordinada y conectada</t>
  </si>
  <si>
    <t>El presupuesto vigente de este producto experiemntó un incremento debido a que la programación del 4to. Trimestre del 2024 no fue ejecutada, por lo cual el monto de RD$125,000,000.00 pasó para ser ejecutado en el primer trimestre del 2025.</t>
  </si>
  <si>
    <t>Ciudadanos, Operadores del Sector Transporte, Sector Público y Sector Privado</t>
  </si>
  <si>
    <t>7927-Población recibe cursos y talleres de educación y formación vial</t>
  </si>
  <si>
    <t>Población recibe cursos y talleres de educación y formación vial</t>
  </si>
  <si>
    <t>Procesos formativos en materia de educación vial</t>
  </si>
  <si>
    <t>Durante el período enero-marzo 2025 recibieron formación y capacitación vial a a través de programas, cursos y talleres un total de 35,523 personas, lo que representó un 94.74% de cumplimiento con respecto a la meta física programada. Del total de personas capacitadas 27,683 fueron hombres y 7,840 mujeres. Este avance evidencia una ejecución eficiente en términos físicos, reafirmando el compromiso institucional con la promoción de la educación y seguridad vial en el país.</t>
  </si>
  <si>
    <t xml:space="preserve">Coordinar reuniones con diferentes organizaciones como INFOTEP, sindicatos y asociaciones, para la coordinación de lso grupos a capacitar. </t>
  </si>
  <si>
    <t>Licencias de operación entregadas a operadores de transporte de pasajeros</t>
  </si>
  <si>
    <t>Corredores integrados al sistema de transporte público por año</t>
  </si>
  <si>
    <t>Personas capacitadas en educación y formación vial</t>
  </si>
  <si>
    <t>Durante este trimestre no fue programada meta física a cumplir en este producto.</t>
  </si>
  <si>
    <t>Solicitar un reajuste de la programación física de cara al segundo trimestre a los fines de poder ajustarla.</t>
  </si>
  <si>
    <t>Durante el primer trimestre del año 2025, se emitieron alrededor 148,809  licencias de conducir en sus distintas categorías, lo que representó un nivel de avance del 98.83% de cumplimiento físico con relación a la meta programada.</t>
  </si>
  <si>
    <t>El desvío físico de este producto  (1.17%) estuvo relacionado con el hecho de que  se registró una demanda por debajo de lo planificado en el trimestre, además de la ocurrencia de fallas en el sistema de procesamiento y plataforma tecnológica del sistema de pago en línea.
La ejecución financiera de este producto se registra con el pago de los servicios de licencia que realiza la fiduciaria y los pagos del primer trimestre quedaron por debajo de lo programado. estos pagos se realizan contra entrega del servicio por parte del proveerdor del mismo; por lo cual, el desvío del 5.91% no ejecutado estuvo relacionado con la existencia de diferencias entre los tiempos de facturación, reclamación y pago de este servicio.</t>
  </si>
  <si>
    <t>El desvío físico de este producto, correspondiente al 48.58%, se debió a una sobreestimación en la programación del trimestre, ya que no se consideró adecuadamente la estacionalidad asociada a la Semana Santa, la cual tuvo lugar durante el segundo trimestre. Por otro lado, el desvío financiero estuvo vinculado al incremento en la cobertura territorial de los operativos ejecutados, como respuesta a la necesidad institucional de atender una mayor demanda de servicios en distintas demarcaciones del país. Esto fue particularmente evidente en zonas con limitada presencia operativa o con nuevas solicitudes relacionadas con la regulación del uso de espacios públicos por parte de los actores del transporte. En este contexto, se llevaron a cabo operativos extraordinarios orientados a la emisión de certificaciones, permisos de circulación y constancias reglamentarias requeridas para garantizar la legalidad y formalización del transporte en la vía pública.</t>
  </si>
  <si>
    <t>Durante el primer trimestre del año 2025, fueron emitidas a nivel nacional unas  25,936 documentaciones relacionadas con autorizaciones certificaciones y permisos, lo que representó un 51.42% de cumplimiento físico respecto a la meta programada. De este total correspondieron a autorizaciones 1,268, unos 974 a certificaciones y 23,807 a permisos  de transporte de carga y publicidad exterior.</t>
  </si>
  <si>
    <t>El desvío físico del producto registrado de un 5.26% estuvo relacionado con problemas logísticos relacionado con la organización y ejecución de las actividades, las dificultades en la planificación de los grupos, la coordinación con instituciones asociadas y la falta de facilitadores y aulas para impartir las acciones formativas planificadas. En cuanto al desvío en la ejecución financiera, se debió a la programación de acciones formativas relacionadas con charlas de seguridad vial enmarcadas dentro del programa ¨Juventud en Tránsito¨ realizadas en el territorio, las cuales contemplaron gastos operativos no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</si>
</sst>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dd/mm/yyyy;@"/>
    <numFmt numFmtId="165" formatCode="[$-10409]#,##0;\-#,##0"/>
    <numFmt numFmtId="166" formatCode="[$-10409]#,##0.00;\-#,##0.00"/>
    <numFmt numFmtId="167" formatCode="[$-10409]0.00%"/>
    <numFmt numFmtId="168" formatCode="#,##0.00_ ;\-#,##0.00\ "/>
    <numFmt numFmtId="169" formatCode="#,##0_ ;\-#,##0\ "/>
  </numFmts>
  <fonts count="26" x14ac:knownFonts="1">
    <font>
      <sz val="11"/>
      <color theme="1"/>
      <name val="Calibri"/>
      <family val="2"/>
      <scheme val="minor"/>
    </font>
    <font>
      <sz val="11"/>
      <color theme="1"/>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1"/>
      <name val="Calibri"/>
      <family val="2"/>
    </font>
    <font>
      <sz val="12"/>
      <color rgb="FF000000"/>
      <name val="Century Gothic"/>
      <family val="2"/>
    </font>
    <font>
      <sz val="11"/>
      <color rgb="FFFF0000"/>
      <name val="Calibri"/>
      <family val="2"/>
      <scheme val="minor"/>
    </font>
    <font>
      <sz val="11"/>
      <color rgb="FFFF0000"/>
      <name val="Calibri"/>
      <family val="2"/>
    </font>
    <font>
      <sz val="12"/>
      <color theme="1"/>
      <name val="Calibri"/>
      <family val="2"/>
      <scheme val="minor"/>
    </font>
    <font>
      <sz val="12"/>
      <color rgb="FF000000"/>
      <name val="Calibri"/>
      <family val="2"/>
      <scheme val="minor"/>
    </font>
    <font>
      <sz val="12"/>
      <name val="Calibri"/>
      <family val="2"/>
    </font>
    <font>
      <b/>
      <sz val="12"/>
      <name val="Calibri"/>
      <family val="2"/>
    </font>
    <font>
      <sz val="12"/>
      <color theme="1"/>
      <name val="Calibri"/>
      <family val="2"/>
    </font>
    <font>
      <sz val="12"/>
      <color rgb="FFFF0000"/>
      <name val="Calibri"/>
      <family val="2"/>
    </font>
    <font>
      <sz val="12"/>
      <color rgb="FFFF0000"/>
      <name val="Calibri"/>
      <family val="2"/>
      <scheme val="minor"/>
    </font>
    <font>
      <b/>
      <sz val="12"/>
      <color rgb="FF000000"/>
      <name val="Calibri"/>
      <family val="2"/>
    </font>
    <font>
      <b/>
      <sz val="12"/>
      <color theme="0"/>
      <name val="Century Gothic"/>
      <family val="2"/>
    </font>
    <font>
      <b/>
      <sz val="14"/>
      <color rgb="FF000000"/>
      <name val="Calibri"/>
      <family val="2"/>
      <scheme val="minor"/>
    </font>
    <font>
      <sz val="12"/>
      <name val="Calibri"/>
      <family val="2"/>
      <scheme val="minor"/>
    </font>
    <font>
      <b/>
      <sz val="12"/>
      <name val="Calibri"/>
      <family val="2"/>
      <scheme val="minor"/>
    </font>
    <font>
      <sz val="10"/>
      <color rgb="FF000000"/>
      <name val="Times New Roman"/>
      <family val="1"/>
    </font>
    <font>
      <b/>
      <sz val="11"/>
      <name val="Calibri"/>
      <family val="2"/>
    </font>
    <font>
      <sz val="11"/>
      <color rgb="FF000000"/>
      <name val="Calibri"/>
      <family val="2"/>
      <scheme val="minor"/>
    </font>
    <font>
      <b/>
      <sz val="14"/>
      <name val="Calibri"/>
      <family val="2"/>
      <scheme val="minor"/>
    </font>
    <font>
      <sz val="12"/>
      <name val="Calibri"/>
      <family val="2"/>
    </font>
  </fonts>
  <fills count="12">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CE6F0"/>
      </patternFill>
    </fill>
    <fill>
      <patternFill patternType="solid">
        <fgColor rgb="FFD9D9D9"/>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cellStyleXfs>
  <cellXfs count="123">
    <xf numFmtId="0" fontId="0" fillId="0" borderId="0" xfId="0"/>
    <xf numFmtId="0" fontId="9" fillId="0" borderId="0" xfId="0" applyFont="1" applyProtection="1">
      <protection locked="0"/>
    </xf>
    <xf numFmtId="0" fontId="9" fillId="0" borderId="0" xfId="0" applyFont="1"/>
    <xf numFmtId="0" fontId="11" fillId="0" borderId="0" xfId="0" applyFont="1" applyProtection="1">
      <protection locked="0"/>
    </xf>
    <xf numFmtId="0" fontId="14" fillId="0" borderId="0" xfId="0" applyFont="1" applyProtection="1">
      <protection locked="0"/>
    </xf>
    <xf numFmtId="0" fontId="15" fillId="0" borderId="0" xfId="0" applyFont="1"/>
    <xf numFmtId="164" fontId="10" fillId="0" borderId="1" xfId="0" applyNumberFormat="1" applyFont="1" applyBorder="1" applyAlignment="1">
      <alignment horizontal="center" vertical="center" wrapText="1"/>
    </xf>
    <xf numFmtId="0" fontId="2" fillId="0" borderId="1" xfId="0" applyFont="1" applyBorder="1" applyAlignment="1">
      <alignment vertical="center"/>
    </xf>
    <xf numFmtId="0" fontId="4" fillId="0" borderId="1" xfId="0" applyFont="1" applyBorder="1"/>
    <xf numFmtId="0" fontId="2" fillId="0" borderId="1" xfId="0" applyFont="1" applyBorder="1" applyAlignment="1">
      <alignment vertical="center" wrapText="1"/>
    </xf>
    <xf numFmtId="0" fontId="2" fillId="0" borderId="1" xfId="0" applyFont="1" applyBorder="1" applyAlignment="1" applyProtection="1">
      <alignment vertical="center" wrapText="1"/>
      <protection locked="0"/>
    </xf>
    <xf numFmtId="0" fontId="9" fillId="6" borderId="1" xfId="0" applyFont="1" applyFill="1" applyBorder="1"/>
    <xf numFmtId="0" fontId="11" fillId="0" borderId="1" xfId="0" applyFont="1" applyBorder="1" applyAlignment="1" applyProtection="1">
      <alignment horizontal="center" vertical="top" wrapText="1"/>
      <protection locked="0"/>
    </xf>
    <xf numFmtId="167" fontId="11" fillId="7" borderId="1" xfId="0" applyNumberFormat="1" applyFont="1" applyFill="1" applyBorder="1" applyAlignment="1" applyProtection="1">
      <alignment horizontal="center" vertical="center" wrapText="1" readingOrder="1"/>
      <protection locked="0"/>
    </xf>
    <xf numFmtId="10" fontId="11" fillId="0" borderId="0" xfId="0" applyNumberFormat="1" applyFont="1" applyProtection="1">
      <protection locked="0"/>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1" fillId="0" borderId="0" xfId="0" applyFont="1" applyAlignment="1" applyProtection="1">
      <alignment horizontal="center"/>
      <protection locked="0"/>
    </xf>
    <xf numFmtId="0" fontId="9" fillId="0" borderId="0" xfId="0" applyFont="1" applyAlignment="1">
      <alignment horizontal="center"/>
    </xf>
    <xf numFmtId="0" fontId="19" fillId="0" borderId="0" xfId="0" applyFont="1" applyAlignment="1">
      <alignment horizontal="center"/>
    </xf>
    <xf numFmtId="0" fontId="20" fillId="0" borderId="1" xfId="0" applyFont="1" applyBorder="1" applyAlignment="1" applyProtection="1">
      <alignment vertical="center" wrapText="1"/>
      <protection locked="0"/>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9"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10" fontId="13" fillId="7" borderId="1" xfId="2" applyNumberFormat="1" applyFont="1" applyFill="1" applyBorder="1" applyAlignment="1" applyProtection="1">
      <alignment horizontal="center" vertical="center" wrapText="1" readingOrder="1"/>
      <protection locked="0"/>
    </xf>
    <xf numFmtId="0" fontId="13" fillId="0" borderId="1"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10" fontId="0" fillId="0" borderId="0" xfId="0" applyNumberForma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4" fillId="0" borderId="1" xfId="0" applyFont="1" applyBorder="1" applyAlignment="1">
      <alignment vertical="center"/>
    </xf>
    <xf numFmtId="10" fontId="8" fillId="0" borderId="0" xfId="0" applyNumberFormat="1" applyFont="1" applyAlignment="1" applyProtection="1">
      <alignment vertical="center"/>
      <protection locked="0"/>
    </xf>
    <xf numFmtId="0" fontId="7" fillId="0" borderId="0" xfId="0" applyFont="1" applyAlignment="1">
      <alignment vertical="center"/>
    </xf>
    <xf numFmtId="0" fontId="16" fillId="8" borderId="1" xfId="0" applyFont="1" applyFill="1" applyBorder="1" applyAlignment="1">
      <alignment horizontal="center" vertical="center" wrapText="1" readingOrder="1"/>
    </xf>
    <xf numFmtId="0" fontId="9" fillId="0" borderId="1" xfId="0" applyFont="1" applyBorder="1" applyAlignment="1">
      <alignment horizontal="center" vertical="center"/>
    </xf>
    <xf numFmtId="0" fontId="11" fillId="9" borderId="0" xfId="0" applyFont="1" applyFill="1" applyProtection="1">
      <protection locked="0"/>
    </xf>
    <xf numFmtId="0" fontId="5" fillId="9" borderId="0" xfId="0" applyFont="1" applyFill="1" applyAlignment="1" applyProtection="1">
      <alignment vertical="center"/>
      <protection locked="0"/>
    </xf>
    <xf numFmtId="0" fontId="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0" fillId="10" borderId="5" xfId="0" applyFont="1" applyFill="1" applyBorder="1" applyAlignment="1">
      <alignment horizontal="center" vertical="center" wrapText="1"/>
    </xf>
    <xf numFmtId="0" fontId="10" fillId="0" borderId="13" xfId="0" applyFont="1" applyBorder="1" applyAlignment="1">
      <alignment horizontal="left" vertical="center" wrapText="1"/>
    </xf>
    <xf numFmtId="169" fontId="13" fillId="0" borderId="1" xfId="0" applyNumberFormat="1" applyFont="1" applyBorder="1" applyAlignment="1" applyProtection="1">
      <alignment horizontal="center" vertical="center" wrapText="1" readingOrder="1"/>
      <protection locked="0"/>
    </xf>
    <xf numFmtId="166" fontId="13" fillId="0" borderId="1" xfId="0" applyNumberFormat="1" applyFont="1" applyBorder="1" applyAlignment="1" applyProtection="1">
      <alignment horizontal="center" vertical="center" wrapText="1" readingOrder="1"/>
      <protection locked="0"/>
    </xf>
    <xf numFmtId="165" fontId="13" fillId="0" borderId="1" xfId="0" applyNumberFormat="1" applyFont="1" applyBorder="1" applyAlignment="1" applyProtection="1">
      <alignment horizontal="center" vertical="center" wrapText="1"/>
      <protection locked="0"/>
    </xf>
    <xf numFmtId="10" fontId="13" fillId="0" borderId="1" xfId="2" applyNumberFormat="1" applyFont="1" applyFill="1" applyBorder="1" applyAlignment="1" applyProtection="1">
      <alignment horizontal="center" vertical="center" wrapText="1" readingOrder="1"/>
      <protection locked="0"/>
    </xf>
    <xf numFmtId="165" fontId="13" fillId="0" borderId="1" xfId="0" applyNumberFormat="1" applyFont="1" applyBorder="1" applyAlignment="1" applyProtection="1">
      <alignment horizontal="center" vertical="center" wrapText="1" readingOrder="1"/>
      <protection locked="0"/>
    </xf>
    <xf numFmtId="10" fontId="11" fillId="0" borderId="1" xfId="2" applyNumberFormat="1" applyFont="1" applyFill="1" applyBorder="1" applyAlignment="1" applyProtection="1">
      <alignment horizontal="center" vertical="center" wrapText="1" readingOrder="1"/>
      <protection locked="0"/>
    </xf>
    <xf numFmtId="168" fontId="13" fillId="0" borderId="1" xfId="0" applyNumberFormat="1" applyFont="1" applyBorder="1" applyAlignment="1" applyProtection="1">
      <alignment horizontal="center" vertical="center" wrapText="1" readingOrder="1"/>
      <protection locked="0"/>
    </xf>
    <xf numFmtId="0" fontId="12" fillId="11" borderId="20" xfId="0" applyFont="1" applyFill="1" applyBorder="1" applyAlignment="1">
      <alignment vertical="center" wrapText="1"/>
    </xf>
    <xf numFmtId="0" fontId="12" fillId="11" borderId="21" xfId="0" applyFont="1" applyFill="1" applyBorder="1" applyAlignment="1">
      <alignment vertical="center" wrapText="1"/>
    </xf>
    <xf numFmtId="0" fontId="11" fillId="0" borderId="0" xfId="0" applyFont="1" applyAlignment="1" applyProtection="1">
      <alignment vertical="center"/>
      <protection locked="0"/>
    </xf>
    <xf numFmtId="0" fontId="9" fillId="0" borderId="0" xfId="0" applyFont="1" applyAlignment="1">
      <alignment vertical="center"/>
    </xf>
    <xf numFmtId="0" fontId="5" fillId="0" borderId="1" xfId="0" applyFont="1" applyBorder="1" applyAlignment="1" applyProtection="1">
      <alignment horizontal="center" vertical="center" wrapText="1"/>
      <protection locked="0"/>
    </xf>
    <xf numFmtId="0" fontId="0" fillId="0" borderId="0" xfId="0" applyAlignment="1">
      <alignment vertical="center" wrapText="1"/>
    </xf>
    <xf numFmtId="43" fontId="9" fillId="0" borderId="0" xfId="0" applyNumberFormat="1" applyFont="1"/>
    <xf numFmtId="43" fontId="9" fillId="0" borderId="0" xfId="0" applyNumberFormat="1" applyFont="1" applyAlignment="1">
      <alignment horizont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13" xfId="0" applyFont="1" applyBorder="1" applyAlignment="1">
      <alignment horizontal="left"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0" fillId="10" borderId="10" xfId="0" applyFont="1" applyFill="1" applyBorder="1" applyAlignment="1">
      <alignment horizontal="center" vertical="center" wrapText="1"/>
    </xf>
    <xf numFmtId="0" fontId="20" fillId="10" borderId="11"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4" fillId="5" borderId="1" xfId="0" applyFont="1" applyFill="1" applyBorder="1" applyAlignment="1">
      <alignment horizontal="left" vertical="center" wrapText="1"/>
    </xf>
    <xf numFmtId="0" fontId="9" fillId="0" borderId="1" xfId="0" applyFont="1" applyBorder="1" applyAlignment="1" applyProtection="1">
      <alignment horizontal="justify" vertical="center" wrapText="1"/>
      <protection locked="0"/>
    </xf>
    <xf numFmtId="0" fontId="4" fillId="5" borderId="1" xfId="0" applyFont="1" applyFill="1" applyBorder="1" applyAlignment="1">
      <alignment horizontal="left" vertical="center"/>
    </xf>
    <xf numFmtId="0" fontId="9" fillId="0" borderId="1" xfId="0" applyFont="1" applyBorder="1" applyAlignment="1" applyProtection="1">
      <alignment horizontal="left" vertical="center" wrapText="1"/>
      <protection locked="0"/>
    </xf>
    <xf numFmtId="0" fontId="9"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3" fillId="4" borderId="1" xfId="0" applyFont="1" applyFill="1" applyBorder="1" applyAlignment="1">
      <alignment horizontal="left" vertical="center"/>
    </xf>
    <xf numFmtId="3" fontId="9" fillId="0" borderId="1" xfId="0" applyNumberFormat="1" applyFont="1" applyBorder="1" applyAlignment="1" applyProtection="1">
      <alignment horizontal="left" vertical="center" wrapText="1"/>
      <protection locked="0"/>
    </xf>
    <xf numFmtId="0" fontId="12" fillId="6" borderId="1" xfId="0" applyFont="1" applyFill="1" applyBorder="1" applyAlignment="1">
      <alignment horizontal="center" vertical="center" wrapText="1" readingOrder="1"/>
    </xf>
    <xf numFmtId="39" fontId="11" fillId="9" borderId="1" xfId="1" applyNumberFormat="1" applyFont="1" applyFill="1" applyBorder="1" applyAlignment="1" applyProtection="1">
      <alignment horizontal="center" vertical="center" wrapText="1" readingOrder="1"/>
      <protection locked="0"/>
    </xf>
    <xf numFmtId="10" fontId="11" fillId="9" borderId="1" xfId="2" applyNumberFormat="1" applyFont="1" applyFill="1" applyBorder="1" applyAlignment="1" applyProtection="1">
      <alignment horizontal="center" vertical="center" wrapText="1" readingOrder="1"/>
    </xf>
    <xf numFmtId="0" fontId="12" fillId="11" borderId="17" xfId="0" applyFont="1" applyFill="1" applyBorder="1" applyAlignment="1">
      <alignment wrapText="1"/>
    </xf>
    <xf numFmtId="0" fontId="12" fillId="11" borderId="18" xfId="0" applyFont="1" applyFill="1" applyBorder="1" applyAlignment="1">
      <alignment wrapText="1"/>
    </xf>
    <xf numFmtId="0" fontId="12" fillId="11" borderId="19" xfId="0" applyFont="1" applyFill="1" applyBorder="1" applyAlignment="1">
      <alignment wrapText="1"/>
    </xf>
    <xf numFmtId="0" fontId="16" fillId="8" borderId="1" xfId="0" applyFont="1" applyFill="1" applyBorder="1" applyAlignment="1">
      <alignment horizontal="center" vertical="center" wrapText="1" readingOrder="1"/>
    </xf>
    <xf numFmtId="0" fontId="11" fillId="6" borderId="1" xfId="0" applyFont="1" applyFill="1" applyBorder="1" applyAlignment="1">
      <alignment vertical="top" wrapText="1"/>
    </xf>
    <xf numFmtId="0" fontId="5" fillId="9" borderId="0" xfId="0" applyFont="1" applyFill="1" applyAlignment="1" applyProtection="1">
      <alignment horizontal="center"/>
      <protection locked="0"/>
    </xf>
    <xf numFmtId="0" fontId="22" fillId="9" borderId="0" xfId="0" applyFont="1" applyFill="1" applyAlignment="1" applyProtection="1">
      <alignment horizontal="center"/>
      <protection locked="0"/>
    </xf>
    <xf numFmtId="49" fontId="9" fillId="0" borderId="1" xfId="0" quotePrefix="1" applyNumberFormat="1" applyFont="1" applyBorder="1" applyAlignment="1" applyProtection="1">
      <alignment horizontal="left" vertical="center" wrapText="1"/>
      <protection locked="0"/>
    </xf>
    <xf numFmtId="0" fontId="9" fillId="0" borderId="1" xfId="0" applyFont="1" applyBorder="1" applyAlignment="1">
      <alignment horizontal="center"/>
    </xf>
    <xf numFmtId="0" fontId="9" fillId="3" borderId="1" xfId="0" applyFont="1" applyFill="1" applyBorder="1" applyAlignment="1">
      <alignment horizontal="center"/>
    </xf>
    <xf numFmtId="0" fontId="9" fillId="0" borderId="1" xfId="0" applyFont="1" applyBorder="1" applyAlignment="1" applyProtection="1">
      <alignment horizontal="justify" vertical="top" wrapText="1"/>
      <protection locked="0"/>
    </xf>
    <xf numFmtId="0" fontId="9" fillId="0" borderId="1" xfId="0" applyFont="1" applyBorder="1" applyAlignment="1">
      <alignment horizontal="left" vertical="center" wrapText="1"/>
    </xf>
    <xf numFmtId="0" fontId="19" fillId="0" borderId="1" xfId="0" applyFont="1" applyBorder="1" applyAlignment="1">
      <alignment horizontal="justify"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39" fontId="13" fillId="9" borderId="1" xfId="1" applyNumberFormat="1" applyFont="1" applyFill="1" applyBorder="1" applyAlignment="1" applyProtection="1">
      <alignment horizontal="center" vertical="center" wrapText="1" readingOrder="1"/>
      <protection locked="0"/>
    </xf>
    <xf numFmtId="10" fontId="13" fillId="9" borderId="1" xfId="2" applyNumberFormat="1" applyFont="1" applyFill="1" applyBorder="1" applyAlignment="1" applyProtection="1">
      <alignment horizontal="center" vertical="center" wrapText="1" readingOrder="1"/>
    </xf>
    <xf numFmtId="0" fontId="11" fillId="6" borderId="1" xfId="0" applyFont="1" applyFill="1" applyBorder="1" applyAlignment="1">
      <alignment horizontal="center" vertical="top" wrapText="1"/>
    </xf>
    <xf numFmtId="0" fontId="9" fillId="6" borderId="1" xfId="0" applyFont="1" applyFill="1" applyBorder="1" applyAlignment="1">
      <alignment horizontal="center"/>
    </xf>
    <xf numFmtId="0" fontId="9" fillId="0" borderId="1" xfId="0" applyFont="1" applyBorder="1" applyAlignment="1" applyProtection="1">
      <alignment horizontal="left" vertical="top" wrapText="1"/>
      <protection locked="0"/>
    </xf>
    <xf numFmtId="0" fontId="9" fillId="9"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 fillId="9" borderId="1" xfId="0" applyFont="1" applyFill="1" applyBorder="1" applyAlignment="1">
      <alignment horizontal="center" vertical="top"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9" fillId="0" borderId="1" xfId="0" applyFont="1" applyBorder="1" applyAlignment="1" applyProtection="1">
      <alignment horizontal="justify" vertical="justify" wrapText="1"/>
      <protection locked="0"/>
    </xf>
    <xf numFmtId="0" fontId="25" fillId="0" borderId="1" xfId="0" applyFont="1" applyBorder="1" applyAlignment="1">
      <alignment horizontal="justify" vertical="center" wrapText="1"/>
    </xf>
    <xf numFmtId="0" fontId="5" fillId="0" borderId="0" xfId="0" applyFont="1" applyAlignment="1" applyProtection="1">
      <alignment horizontal="center"/>
      <protection locked="0"/>
    </xf>
    <xf numFmtId="0" fontId="9" fillId="6" borderId="1" xfId="0" applyFont="1" applyFill="1" applyBorder="1" applyAlignment="1">
      <alignment horizontal="center" vertical="center"/>
    </xf>
    <xf numFmtId="3" fontId="9" fillId="0" borderId="1" xfId="0" applyNumberFormat="1" applyFont="1" applyBorder="1" applyAlignment="1" applyProtection="1">
      <alignment horizontal="justify" vertical="center" wrapText="1"/>
      <protection locked="0"/>
    </xf>
    <xf numFmtId="0" fontId="11" fillId="6" borderId="1" xfId="0" applyFont="1" applyFill="1" applyBorder="1" applyAlignment="1">
      <alignment vertical="center" wrapText="1"/>
    </xf>
    <xf numFmtId="49" fontId="9" fillId="0" borderId="1" xfId="0" quotePrefix="1" applyNumberFormat="1" applyFont="1" applyBorder="1" applyAlignment="1" applyProtection="1">
      <alignment horizontal="justify" vertical="center" wrapText="1"/>
      <protection locked="0"/>
    </xf>
    <xf numFmtId="0" fontId="9" fillId="0" borderId="1" xfId="0" applyFont="1" applyBorder="1" applyAlignment="1">
      <alignment horizontal="center" vertical="center"/>
    </xf>
    <xf numFmtId="0" fontId="9" fillId="3" borderId="1" xfId="0" applyFont="1" applyFill="1" applyBorder="1" applyAlignment="1">
      <alignment horizontal="center" vertical="center"/>
    </xf>
  </cellXfs>
  <cellStyles count="4">
    <cellStyle name="Millares" xfId="1" builtinId="3"/>
    <cellStyle name="Normal" xfId="0" builtinId="0"/>
    <cellStyle name="Normal 2" xfId="3"/>
    <cellStyle name="Porcentaje" xfId="2" builtinId="5"/>
  </cellStyles>
  <dxfs count="75">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FF0000"/>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14" formatCode="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4" formatCode="0.00%"/>
      <fill>
        <patternFill patternType="none">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rgb="FFFF000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gColor indexed="64"/>
          <bgColor rgb="FFFF000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9" formatCode="#,##0_ ;\-#,##0\ "/>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0</xdr:row>
      <xdr:rowOff>217714</xdr:rowOff>
    </xdr:from>
    <xdr:to>
      <xdr:col>0</xdr:col>
      <xdr:colOff>1468770</xdr:colOff>
      <xdr:row>2</xdr:row>
      <xdr:rowOff>12806</xdr:rowOff>
    </xdr:to>
    <xdr:pic>
      <xdr:nvPicPr>
        <xdr:cNvPr id="3" name="Imagen 2">
          <a:extLst>
            <a:ext uri="{FF2B5EF4-FFF2-40B4-BE49-F238E27FC236}">
              <a16:creationId xmlns:a16="http://schemas.microsoft.com/office/drawing/2014/main" id="{7E3616E5-6F6C-481E-8EC0-B8D951431335}"/>
            </a:ext>
          </a:extLst>
        </xdr:cNvPr>
        <xdr:cNvPicPr>
          <a:picLocks noChangeAspect="1"/>
        </xdr:cNvPicPr>
      </xdr:nvPicPr>
      <xdr:blipFill rotWithShape="1">
        <a:blip xmlns:r="http://schemas.openxmlformats.org/officeDocument/2006/relationships" r:embed="rId1"/>
        <a:srcRect l="1633" t="29612" r="3200" b="35466"/>
        <a:stretch/>
      </xdr:blipFill>
      <xdr:spPr>
        <a:xfrm>
          <a:off x="68035" y="217714"/>
          <a:ext cx="1400735" cy="543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116416</xdr:colOff>
      <xdr:row>0</xdr:row>
      <xdr:rowOff>116417</xdr:rowOff>
    </xdr:from>
    <xdr:to>
      <xdr:col>0</xdr:col>
      <xdr:colOff>1551684</xdr:colOff>
      <xdr:row>1</xdr:row>
      <xdr:rowOff>273922</xdr:rowOff>
    </xdr:to>
    <xdr:pic>
      <xdr:nvPicPr>
        <xdr:cNvPr id="3" name="Imagen 2">
          <a:extLst>
            <a:ext uri="{FF2B5EF4-FFF2-40B4-BE49-F238E27FC236}">
              <a16:creationId xmlns:a16="http://schemas.microsoft.com/office/drawing/2014/main" id="{BAB260DF-6F00-4458-B4A3-D0B6E0111F5E}"/>
            </a:ext>
          </a:extLst>
        </xdr:cNvPr>
        <xdr:cNvPicPr>
          <a:picLocks noChangeAspect="1"/>
        </xdr:cNvPicPr>
      </xdr:nvPicPr>
      <xdr:blipFill rotWithShape="1">
        <a:blip xmlns:r="http://schemas.openxmlformats.org/officeDocument/2006/relationships" r:embed="rId1"/>
        <a:srcRect l="1633" t="29612" r="3200" b="35466"/>
        <a:stretch/>
      </xdr:blipFill>
      <xdr:spPr>
        <a:xfrm>
          <a:off x="116416" y="116417"/>
          <a:ext cx="1435268" cy="5266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212911</xdr:colOff>
      <xdr:row>0</xdr:row>
      <xdr:rowOff>44823</xdr:rowOff>
    </xdr:from>
    <xdr:to>
      <xdr:col>0</xdr:col>
      <xdr:colOff>1713976</xdr:colOff>
      <xdr:row>2</xdr:row>
      <xdr:rowOff>82362</xdr:rowOff>
    </xdr:to>
    <xdr:pic>
      <xdr:nvPicPr>
        <xdr:cNvPr id="2" name="Imagen 1">
          <a:extLst>
            <a:ext uri="{FF2B5EF4-FFF2-40B4-BE49-F238E27FC236}">
              <a16:creationId xmlns:a16="http://schemas.microsoft.com/office/drawing/2014/main" id="{6338F35F-47CB-40C7-A98B-5B9D657C3F7A}"/>
            </a:ext>
          </a:extLst>
        </xdr:cNvPr>
        <xdr:cNvPicPr>
          <a:picLocks noChangeAspect="1"/>
        </xdr:cNvPicPr>
      </xdr:nvPicPr>
      <xdr:blipFill rotWithShape="1">
        <a:blip xmlns:r="http://schemas.openxmlformats.org/officeDocument/2006/relationships" r:embed="rId1"/>
        <a:srcRect l="1633" t="29612" r="3200" b="35466"/>
        <a:stretch/>
      </xdr:blipFill>
      <xdr:spPr>
        <a:xfrm>
          <a:off x="212911" y="44823"/>
          <a:ext cx="1501065" cy="5418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221185</xdr:colOff>
      <xdr:row>0</xdr:row>
      <xdr:rowOff>91126</xdr:rowOff>
    </xdr:from>
    <xdr:to>
      <xdr:col>0</xdr:col>
      <xdr:colOff>1722250</xdr:colOff>
      <xdr:row>2</xdr:row>
      <xdr:rowOff>197996</xdr:rowOff>
    </xdr:to>
    <xdr:pic>
      <xdr:nvPicPr>
        <xdr:cNvPr id="3" name="Imagen 2">
          <a:extLst>
            <a:ext uri="{FF2B5EF4-FFF2-40B4-BE49-F238E27FC236}">
              <a16:creationId xmlns:a16="http://schemas.microsoft.com/office/drawing/2014/main" id="{FD16EE3E-6468-41F7-BFA9-D1E0AFEB6F3B}"/>
            </a:ext>
          </a:extLst>
        </xdr:cNvPr>
        <xdr:cNvPicPr>
          <a:picLocks noChangeAspect="1"/>
        </xdr:cNvPicPr>
      </xdr:nvPicPr>
      <xdr:blipFill rotWithShape="1">
        <a:blip xmlns:r="http://schemas.openxmlformats.org/officeDocument/2006/relationships" r:embed="rId1"/>
        <a:srcRect l="1633" t="29612" r="3200" b="35466"/>
        <a:stretch/>
      </xdr:blipFill>
      <xdr:spPr>
        <a:xfrm>
          <a:off x="221185" y="91126"/>
          <a:ext cx="1501065" cy="5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221797</xdr:colOff>
      <xdr:row>0</xdr:row>
      <xdr:rowOff>250371</xdr:rowOff>
    </xdr:from>
    <xdr:to>
      <xdr:col>0</xdr:col>
      <xdr:colOff>1722862</xdr:colOff>
      <xdr:row>2</xdr:row>
      <xdr:rowOff>39700</xdr:rowOff>
    </xdr:to>
    <xdr:pic>
      <xdr:nvPicPr>
        <xdr:cNvPr id="2" name="Imagen 1">
          <a:extLst>
            <a:ext uri="{FF2B5EF4-FFF2-40B4-BE49-F238E27FC236}">
              <a16:creationId xmlns:a16="http://schemas.microsoft.com/office/drawing/2014/main" id="{F77B1000-94AF-4785-9D4F-514D8E8B5A13}"/>
            </a:ext>
          </a:extLst>
        </xdr:cNvPr>
        <xdr:cNvPicPr>
          <a:picLocks noChangeAspect="1"/>
        </xdr:cNvPicPr>
      </xdr:nvPicPr>
      <xdr:blipFill rotWithShape="1">
        <a:blip xmlns:r="http://schemas.openxmlformats.org/officeDocument/2006/relationships" r:embed="rId1"/>
        <a:srcRect l="1633" t="29612" r="3200" b="35466"/>
        <a:stretch/>
      </xdr:blipFill>
      <xdr:spPr>
        <a:xfrm>
          <a:off x="221797" y="1202871"/>
          <a:ext cx="1501065" cy="5418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4" name="Tabla1345" displayName="Tabla1345" ref="A28:J29" totalsRowShown="0" headerRowDxfId="74" dataDxfId="72" headerRowBorderDxfId="73" tableBorderDxfId="71" totalsRowBorderDxfId="70">
  <tableColumns count="10">
    <tableColumn id="1" name="Producto" dataDxfId="69"/>
    <tableColumn id="2" name="Indicador" dataDxfId="68"/>
    <tableColumn id="3" name="Física (A)" dataDxfId="67"/>
    <tableColumn id="4" name="Financiera (B)" dataDxfId="66"/>
    <tableColumn id="9" name="Física (C)" dataDxfId="65"/>
    <tableColumn id="10" name="Financiera (D)" dataDxfId="64"/>
    <tableColumn id="5" name="Física (E)" dataDxfId="63"/>
    <tableColumn id="6" name="Financiera  (F)" dataDxfId="62"/>
    <tableColumn id="7" name="Física (%)_x000a_ G=E/C" dataDxfId="61">
      <calculatedColumnFormula>+Tabla1345[[#This Row],[Física (E)]]/Tabla1345[[#This Row],[Física (C)]]</calculatedColumnFormula>
    </tableColumn>
    <tableColumn id="8" name="Financiero (%) _x000a_H=F/D" dataDxfId="60">
      <calculatedColumnFormula>+Tabla1345[[#This Row],[Financiera  (F)]]/Tabla1345[[#This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6" name="Tabla17" displayName="Tabla17" ref="A28:J29" totalsRowShown="0" headerRowDxfId="59" dataDxfId="57" headerRowBorderDxfId="58" tableBorderDxfId="56" totalsRowBorderDxfId="55">
  <tableColumns count="10">
    <tableColumn id="1" name="Producto" dataDxfId="54"/>
    <tableColumn id="2" name="Indicador" dataDxfId="53"/>
    <tableColumn id="3" name="Física (A)" dataDxfId="52"/>
    <tableColumn id="4" name="Financiera (B)" dataDxfId="51"/>
    <tableColumn id="9" name="Física (C)" dataDxfId="50"/>
    <tableColumn id="10" name="Financiera (D)" dataDxfId="49"/>
    <tableColumn id="5" name="Física (E)" dataDxfId="48"/>
    <tableColumn id="6" name="Financiera (F)" dataDxfId="47"/>
    <tableColumn id="7" name="Física (%)_x000a_ G=E/C" dataDxfId="46" dataCellStyle="Porcentaje">
      <calculatedColumnFormula>+Tabla17[[#This Row],[Física (E)]]/Tabla17[[#This Row],[Física (C)]]</calculatedColumnFormula>
    </tableColumn>
    <tableColumn id="8" name="Financiero (%) _x000a_H=F/D" dataDxfId="45">
      <calculatedColumnFormula>+Tabla17[[#This Row],[Financiera (F)]]/Tabla17[[#This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1" name="Tabla172" displayName="Tabla172" ref="A28:J29" totalsRowShown="0" headerRowDxfId="44" dataDxfId="42" headerRowBorderDxfId="43" tableBorderDxfId="41" totalsRowBorderDxfId="40">
  <tableColumns count="10">
    <tableColumn id="1" name="Producto" dataDxfId="39"/>
    <tableColumn id="2" name="Indicador" dataDxfId="38"/>
    <tableColumn id="3" name="Física (A)" dataDxfId="37"/>
    <tableColumn id="4" name="Financiera (B)" dataDxfId="36"/>
    <tableColumn id="9" name="Física (C)" dataDxfId="35"/>
    <tableColumn id="10" name="Financiera (D)" dataDxfId="34"/>
    <tableColumn id="5" name="Física (E)" dataDxfId="33"/>
    <tableColumn id="6" name="Financiera  (F)" dataDxfId="32"/>
    <tableColumn id="7" name="Física (%)_x000a_ G=E/C" dataDxfId="31">
      <calculatedColumnFormula>+Tabla172[[#This Row],[Física (E)]]/Tabla172[[#This Row],[Física (C)]]</calculatedColumnFormula>
    </tableColumn>
    <tableColumn id="8" name="Financiero (%) _x000a_H=F/D" dataDxfId="30">
      <calculatedColumnFormula>+Tabla172[[#This Row],[Financiera  (F)]]/Tabla172[[#This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2" name="Tabla1345910111213" displayName="Tabla1345910111213" ref="A28:J29" totalsRowShown="0" headerRowDxfId="29" dataDxfId="27" headerRowBorderDxfId="28" tableBorderDxfId="26" totalsRowBorderDxfId="25">
  <tableColumns count="10">
    <tableColumn id="1" name="Producto" dataDxfId="24"/>
    <tableColumn id="2" name="Indicador" dataDxfId="23"/>
    <tableColumn id="3" name="Física (A)" dataDxfId="22"/>
    <tableColumn id="4" name="Financiera (B)" dataDxfId="21"/>
    <tableColumn id="9" name="Física (C)" dataDxfId="20"/>
    <tableColumn id="10" name="Financiera (D)" dataDxfId="19"/>
    <tableColumn id="5" name="Física (E)" dataDxfId="18"/>
    <tableColumn id="6" name="Financiera  (F)" dataDxfId="17"/>
    <tableColumn id="7" name="Física (%)_x000a_ G=E/C" dataDxfId="16"/>
    <tableColumn id="8" name="Financiero (%) _x000a_H=F/D" dataDxfId="15">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2" name="Tabla13459101112133" displayName="Tabla13459101112133" ref="A28:J29" totalsRowShown="0" headerRowDxfId="14" dataDxfId="12" headerRowBorderDxfId="13" tableBorderDxfId="11" totalsRowBorderDxfId="10">
  <tableColumns count="10">
    <tableColumn id="1" name="Producto" dataDxfId="9"/>
    <tableColumn id="2" name="Indicador" dataDxfId="8"/>
    <tableColumn id="3" name="Física (A)" dataDxfId="7"/>
    <tableColumn id="4" name="Financiera (B)" dataDxfId="6"/>
    <tableColumn id="9" name="Física (C)" dataDxfId="5"/>
    <tableColumn id="10" name="Financiera (D)" dataDxfId="4"/>
    <tableColumn id="5" name="Física (E)" dataDxfId="3"/>
    <tableColumn id="6" name="Financiera  (F)" dataDxfId="2"/>
    <tableColumn id="7" name="Física (%)_x000a_ G=E/C" dataDxfId="1">
      <calculatedColumnFormula>G29/E29</calculatedColumnFormula>
    </tableColumn>
    <tableColumn id="8" name="Financiero (%) _x000a_H=F/D"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54"/>
  <sheetViews>
    <sheetView tabSelected="1" view="pageBreakPreview" zoomScale="85" zoomScaleNormal="85" zoomScaleSheetLayoutView="85" workbookViewId="0">
      <selection activeCell="I42" sqref="I42"/>
    </sheetView>
  </sheetViews>
  <sheetFormatPr baseColWidth="10" defaultColWidth="11.42578125" defaultRowHeight="15.75" x14ac:dyDescent="0.25"/>
  <cols>
    <col min="1" max="1" width="26.140625" style="3" customWidth="1"/>
    <col min="2" max="2" width="20.7109375" style="3" customWidth="1"/>
    <col min="3" max="3" width="12.7109375" style="3" customWidth="1"/>
    <col min="4" max="4" width="18.140625" style="3" bestFit="1" customWidth="1"/>
    <col min="5" max="5" width="12.7109375" style="3" customWidth="1"/>
    <col min="6" max="6" width="18.5703125" style="3" bestFit="1" customWidth="1"/>
    <col min="7" max="7" width="12.7109375" style="3" customWidth="1"/>
    <col min="8" max="8" width="16.7109375" style="3" bestFit="1" customWidth="1"/>
    <col min="9" max="9" width="12.7109375" style="3" customWidth="1"/>
    <col min="10" max="10" width="14.7109375" style="3" customWidth="1"/>
    <col min="11" max="11" width="11.42578125" style="3"/>
    <col min="12" max="12" width="36.5703125" style="2" bestFit="1" customWidth="1"/>
    <col min="13" max="16384" width="11.42578125" style="2"/>
  </cols>
  <sheetData>
    <row r="1" spans="1:11" ht="29.25" customHeight="1" x14ac:dyDescent="0.25">
      <c r="A1" s="57"/>
      <c r="B1" s="60" t="s">
        <v>0</v>
      </c>
      <c r="C1" s="61"/>
      <c r="D1" s="61"/>
      <c r="E1" s="61"/>
      <c r="F1" s="61"/>
      <c r="G1" s="61"/>
      <c r="H1" s="61"/>
      <c r="I1" s="61"/>
      <c r="J1" s="62"/>
      <c r="K1" s="1"/>
    </row>
    <row r="2" spans="1:11" ht="30" customHeight="1" x14ac:dyDescent="0.25">
      <c r="A2" s="58"/>
      <c r="B2" s="63" t="s">
        <v>1</v>
      </c>
      <c r="C2" s="64"/>
      <c r="D2" s="63" t="s">
        <v>2</v>
      </c>
      <c r="E2" s="65"/>
      <c r="F2" s="65"/>
      <c r="G2" s="65"/>
      <c r="H2" s="64"/>
      <c r="I2" s="40" t="s">
        <v>3</v>
      </c>
      <c r="J2" s="40" t="s">
        <v>4</v>
      </c>
      <c r="K2" s="1"/>
    </row>
    <row r="3" spans="1:11" ht="25.5" customHeight="1" x14ac:dyDescent="0.25">
      <c r="A3" s="59"/>
      <c r="B3" s="66" t="s">
        <v>5</v>
      </c>
      <c r="C3" s="67"/>
      <c r="D3" s="68"/>
      <c r="E3" s="69"/>
      <c r="F3" s="69"/>
      <c r="G3" s="69"/>
      <c r="H3" s="70"/>
      <c r="I3" s="41"/>
      <c r="J3" s="41"/>
      <c r="K3" s="1"/>
    </row>
    <row r="4" spans="1:11" x14ac:dyDescent="0.25">
      <c r="A4" s="90"/>
      <c r="B4" s="90"/>
      <c r="C4" s="90"/>
      <c r="D4" s="90"/>
      <c r="E4" s="90"/>
      <c r="F4" s="90"/>
      <c r="G4" s="90"/>
      <c r="H4" s="90"/>
      <c r="I4" s="90"/>
      <c r="J4" s="90"/>
      <c r="K4" s="1"/>
    </row>
    <row r="5" spans="1:11" ht="3" customHeight="1" x14ac:dyDescent="0.25">
      <c r="A5" s="91"/>
      <c r="B5" s="91"/>
      <c r="C5" s="91"/>
      <c r="D5" s="91"/>
      <c r="E5" s="91"/>
      <c r="F5" s="91"/>
      <c r="G5" s="91"/>
      <c r="H5" s="91"/>
      <c r="I5" s="91"/>
      <c r="J5" s="91"/>
      <c r="K5" s="1"/>
    </row>
    <row r="6" spans="1:11" x14ac:dyDescent="0.25">
      <c r="A6" s="77" t="s">
        <v>6</v>
      </c>
      <c r="B6" s="77"/>
      <c r="C6" s="77"/>
      <c r="D6" s="77"/>
      <c r="E6" s="77"/>
      <c r="F6" s="77"/>
      <c r="G6" s="77"/>
      <c r="H6" s="77"/>
      <c r="I6" s="77"/>
      <c r="J6" s="77"/>
      <c r="K6" s="1"/>
    </row>
    <row r="7" spans="1:11" x14ac:dyDescent="0.25">
      <c r="A7" s="73" t="s">
        <v>7</v>
      </c>
      <c r="B7" s="73"/>
      <c r="C7" s="73"/>
      <c r="D7" s="73"/>
      <c r="E7" s="73"/>
      <c r="F7" s="73"/>
      <c r="G7" s="73"/>
      <c r="H7" s="73"/>
      <c r="I7" s="73"/>
      <c r="J7" s="73"/>
      <c r="K7" s="1"/>
    </row>
    <row r="8" spans="1:11" ht="21" customHeight="1" x14ac:dyDescent="0.25">
      <c r="A8" s="7" t="s">
        <v>8</v>
      </c>
      <c r="B8" s="89" t="s">
        <v>9</v>
      </c>
      <c r="C8" s="89"/>
      <c r="D8" s="89"/>
      <c r="E8" s="89"/>
      <c r="F8" s="89"/>
      <c r="G8" s="89"/>
      <c r="H8" s="89"/>
      <c r="I8" s="89"/>
      <c r="J8" s="89"/>
      <c r="K8" s="1"/>
    </row>
    <row r="9" spans="1:11" ht="21" customHeight="1" x14ac:dyDescent="0.25">
      <c r="A9" s="8" t="s">
        <v>10</v>
      </c>
      <c r="B9" s="89" t="s">
        <v>11</v>
      </c>
      <c r="C9" s="89"/>
      <c r="D9" s="89"/>
      <c r="E9" s="89"/>
      <c r="F9" s="89"/>
      <c r="G9" s="89"/>
      <c r="H9" s="89"/>
      <c r="I9" s="89"/>
      <c r="J9" s="89"/>
      <c r="K9" s="1"/>
    </row>
    <row r="10" spans="1:11" ht="21" customHeight="1" x14ac:dyDescent="0.25">
      <c r="A10" s="8" t="s">
        <v>12</v>
      </c>
      <c r="B10" s="89" t="s">
        <v>11</v>
      </c>
      <c r="C10" s="89"/>
      <c r="D10" s="89"/>
      <c r="E10" s="89"/>
      <c r="F10" s="89"/>
      <c r="G10" s="89"/>
      <c r="H10" s="89"/>
      <c r="I10" s="89"/>
      <c r="J10" s="89"/>
      <c r="K10" s="1"/>
    </row>
    <row r="11" spans="1:11" ht="45" customHeight="1" x14ac:dyDescent="0.25">
      <c r="A11" s="7" t="s">
        <v>13</v>
      </c>
      <c r="B11" s="92" t="s">
        <v>14</v>
      </c>
      <c r="C11" s="92"/>
      <c r="D11" s="92"/>
      <c r="E11" s="92"/>
      <c r="F11" s="92"/>
      <c r="G11" s="92"/>
      <c r="H11" s="92"/>
      <c r="I11" s="92"/>
      <c r="J11" s="92"/>
    </row>
    <row r="12" spans="1:11" ht="45" customHeight="1" x14ac:dyDescent="0.25">
      <c r="A12" s="7" t="s">
        <v>15</v>
      </c>
      <c r="B12" s="92" t="s">
        <v>16</v>
      </c>
      <c r="C12" s="92"/>
      <c r="D12" s="92"/>
      <c r="E12" s="92"/>
      <c r="F12" s="92"/>
      <c r="G12" s="92"/>
      <c r="H12" s="92"/>
      <c r="I12" s="92"/>
      <c r="J12" s="92"/>
    </row>
    <row r="13" spans="1:11" x14ac:dyDescent="0.25">
      <c r="A13" s="77" t="s">
        <v>17</v>
      </c>
      <c r="B13" s="77"/>
      <c r="C13" s="77"/>
      <c r="D13" s="77"/>
      <c r="E13" s="77"/>
      <c r="F13" s="77"/>
      <c r="G13" s="77"/>
      <c r="H13" s="77"/>
      <c r="I13" s="77"/>
      <c r="J13" s="77"/>
    </row>
    <row r="14" spans="1:11" ht="27.75" customHeight="1" x14ac:dyDescent="0.25">
      <c r="A14" s="7" t="s">
        <v>18</v>
      </c>
      <c r="B14" s="15">
        <f>_xlfn.NUMBERVALUE(LEFT($B$16,1))</f>
        <v>3</v>
      </c>
      <c r="C14" s="93" t="str">
        <f>IFERROR(VLOOKUP(B14,'[1]Validacion datos'!A2:B5,2,FALSE),"")</f>
        <v>DESARROLLO PRODUCTIVO</v>
      </c>
      <c r="D14" s="93"/>
      <c r="E14" s="93"/>
      <c r="F14" s="93"/>
      <c r="G14" s="93"/>
      <c r="H14" s="93"/>
      <c r="I14" s="93"/>
      <c r="J14" s="93"/>
    </row>
    <row r="15" spans="1:11" ht="26.25" customHeight="1" x14ac:dyDescent="0.25">
      <c r="A15" s="7" t="s">
        <v>19</v>
      </c>
      <c r="B15" s="35">
        <f>_xlfn.NUMBERVALUE(LEFT(B16,3))</f>
        <v>3.3</v>
      </c>
      <c r="C15" s="93" t="s">
        <v>20</v>
      </c>
      <c r="D15" s="93"/>
      <c r="E15" s="93"/>
      <c r="F15" s="93"/>
      <c r="G15" s="93"/>
      <c r="H15" s="93"/>
      <c r="I15" s="93"/>
      <c r="J15" s="93"/>
    </row>
    <row r="16" spans="1:11" ht="53.25" customHeight="1" x14ac:dyDescent="0.25">
      <c r="A16" s="7" t="s">
        <v>21</v>
      </c>
      <c r="B16" s="16" t="s">
        <v>22</v>
      </c>
      <c r="C16" s="7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75"/>
      <c r="E16" s="75"/>
      <c r="F16" s="75"/>
      <c r="G16" s="75"/>
      <c r="H16" s="75"/>
      <c r="I16" s="75"/>
      <c r="J16" s="75"/>
    </row>
    <row r="17" spans="1:13" x14ac:dyDescent="0.25">
      <c r="A17" s="77" t="s">
        <v>23</v>
      </c>
      <c r="B17" s="77"/>
      <c r="C17" s="77"/>
      <c r="D17" s="77"/>
      <c r="E17" s="77"/>
      <c r="F17" s="77"/>
      <c r="G17" s="77"/>
      <c r="H17" s="77"/>
      <c r="I17" s="77"/>
      <c r="J17" s="77"/>
    </row>
    <row r="18" spans="1:13" ht="23.25" customHeight="1" x14ac:dyDescent="0.25">
      <c r="A18" s="7" t="s">
        <v>24</v>
      </c>
      <c r="B18" s="74" t="s">
        <v>25</v>
      </c>
      <c r="C18" s="74"/>
      <c r="D18" s="74"/>
      <c r="E18" s="74"/>
      <c r="F18" s="74"/>
      <c r="G18" s="74"/>
      <c r="H18" s="74"/>
      <c r="I18" s="74"/>
      <c r="J18" s="74"/>
    </row>
    <row r="19" spans="1:13" ht="82.5" customHeight="1" x14ac:dyDescent="0.25">
      <c r="A19" s="9" t="s">
        <v>26</v>
      </c>
      <c r="B19" s="72" t="s">
        <v>27</v>
      </c>
      <c r="C19" s="72"/>
      <c r="D19" s="72"/>
      <c r="E19" s="72"/>
      <c r="F19" s="72"/>
      <c r="G19" s="72"/>
      <c r="H19" s="72"/>
      <c r="I19" s="72"/>
      <c r="J19" s="72"/>
    </row>
    <row r="20" spans="1:13" ht="16.5" customHeight="1" x14ac:dyDescent="0.25">
      <c r="A20" s="9" t="s">
        <v>28</v>
      </c>
      <c r="B20" s="74" t="s">
        <v>29</v>
      </c>
      <c r="C20" s="74"/>
      <c r="D20" s="74"/>
      <c r="E20" s="74"/>
      <c r="F20" s="74"/>
      <c r="G20" s="74"/>
      <c r="H20" s="74"/>
      <c r="I20" s="74"/>
      <c r="J20" s="74"/>
    </row>
    <row r="21" spans="1:13" ht="24.75" customHeight="1" x14ac:dyDescent="0.25">
      <c r="A21" s="9" t="s">
        <v>30</v>
      </c>
      <c r="B21" s="78" t="s">
        <v>31</v>
      </c>
      <c r="C21" s="74"/>
      <c r="D21" s="74"/>
      <c r="E21" s="74"/>
      <c r="F21" s="74"/>
      <c r="G21" s="74"/>
      <c r="H21" s="74"/>
      <c r="I21" s="74"/>
      <c r="J21" s="74"/>
      <c r="K21" s="1"/>
    </row>
    <row r="22" spans="1:13" x14ac:dyDescent="0.25">
      <c r="A22" s="77" t="s">
        <v>32</v>
      </c>
      <c r="B22" s="77"/>
      <c r="C22" s="77"/>
      <c r="D22" s="77"/>
      <c r="E22" s="77"/>
      <c r="F22" s="77"/>
      <c r="G22" s="77"/>
      <c r="H22" s="77"/>
      <c r="I22" s="77"/>
      <c r="J22" s="77"/>
    </row>
    <row r="23" spans="1:13" x14ac:dyDescent="0.25">
      <c r="A23" s="73" t="s">
        <v>33</v>
      </c>
      <c r="B23" s="73"/>
      <c r="C23" s="73"/>
      <c r="D23" s="73"/>
      <c r="E23" s="73"/>
      <c r="F23" s="73"/>
      <c r="G23" s="73"/>
      <c r="H23" s="73"/>
      <c r="I23" s="73"/>
      <c r="J23" s="73"/>
      <c r="K23" s="1"/>
    </row>
    <row r="24" spans="1:13" ht="26.25" customHeight="1" x14ac:dyDescent="0.25">
      <c r="A24" s="79" t="s">
        <v>34</v>
      </c>
      <c r="B24" s="79"/>
      <c r="C24" s="79" t="s">
        <v>35</v>
      </c>
      <c r="D24" s="79"/>
      <c r="E24" s="79"/>
      <c r="F24" s="79" t="s">
        <v>36</v>
      </c>
      <c r="G24" s="79"/>
      <c r="H24" s="79"/>
      <c r="I24" s="79" t="s">
        <v>37</v>
      </c>
      <c r="J24" s="79"/>
    </row>
    <row r="25" spans="1:13" ht="20.25" customHeight="1" x14ac:dyDescent="0.25">
      <c r="A25" s="80">
        <v>2051192175</v>
      </c>
      <c r="B25" s="80"/>
      <c r="C25" s="80">
        <v>2051192175</v>
      </c>
      <c r="D25" s="80"/>
      <c r="E25" s="80"/>
      <c r="F25" s="80">
        <v>482145541.01999998</v>
      </c>
      <c r="G25" s="80"/>
      <c r="H25" s="80"/>
      <c r="I25" s="81">
        <f>F25/C25</f>
        <v>0.23505625016339582</v>
      </c>
      <c r="J25" s="81"/>
      <c r="K25" s="14"/>
    </row>
    <row r="26" spans="1:13" x14ac:dyDescent="0.25">
      <c r="A26" s="73" t="s">
        <v>38</v>
      </c>
      <c r="B26" s="73"/>
      <c r="C26" s="73"/>
      <c r="D26" s="73"/>
      <c r="E26" s="73"/>
      <c r="F26" s="73"/>
      <c r="G26" s="73"/>
      <c r="H26" s="73"/>
      <c r="I26" s="73"/>
      <c r="J26" s="73"/>
      <c r="K26" s="1"/>
    </row>
    <row r="27" spans="1:13" ht="15" customHeight="1" x14ac:dyDescent="0.25">
      <c r="A27" s="11"/>
      <c r="B27" s="11"/>
      <c r="C27" s="82" t="s">
        <v>39</v>
      </c>
      <c r="D27" s="83"/>
      <c r="E27" s="84" t="s">
        <v>40</v>
      </c>
      <c r="F27" s="83"/>
      <c r="G27" s="84" t="s">
        <v>41</v>
      </c>
      <c r="H27" s="83"/>
      <c r="I27" s="85" t="s">
        <v>42</v>
      </c>
      <c r="J27" s="86"/>
    </row>
    <row r="28" spans="1:13" s="18" customFormat="1" ht="47.25" x14ac:dyDescent="0.25">
      <c r="A28" s="34" t="s">
        <v>43</v>
      </c>
      <c r="B28" s="34" t="s">
        <v>44</v>
      </c>
      <c r="C28" s="34" t="s">
        <v>45</v>
      </c>
      <c r="D28" s="34" t="s">
        <v>46</v>
      </c>
      <c r="E28" s="34" t="s">
        <v>47</v>
      </c>
      <c r="F28" s="34" t="s">
        <v>48</v>
      </c>
      <c r="G28" s="34" t="s">
        <v>49</v>
      </c>
      <c r="H28" s="34" t="s">
        <v>50</v>
      </c>
      <c r="I28" s="34" t="s">
        <v>51</v>
      </c>
      <c r="J28" s="34" t="s">
        <v>52</v>
      </c>
      <c r="K28" s="17"/>
      <c r="M28" s="19"/>
    </row>
    <row r="29" spans="1:13" s="18" customFormat="1" ht="54" customHeight="1" x14ac:dyDescent="0.25">
      <c r="A29" s="12" t="s">
        <v>53</v>
      </c>
      <c r="B29" s="12" t="s">
        <v>54</v>
      </c>
      <c r="C29" s="42">
        <v>450000</v>
      </c>
      <c r="D29" s="42">
        <v>2051192175</v>
      </c>
      <c r="E29" s="42">
        <v>150574</v>
      </c>
      <c r="F29" s="43">
        <v>512423044</v>
      </c>
      <c r="G29" s="42">
        <v>148809</v>
      </c>
      <c r="H29" s="43">
        <v>482145541.01999998</v>
      </c>
      <c r="I29" s="45">
        <f>+Tabla1345[[#This Row],[Física (E)]]/Tabla1345[[#This Row],[Física (C)]]</f>
        <v>0.98827818879753482</v>
      </c>
      <c r="J29" s="13">
        <f>+Tabla1345[[#This Row],[Financiera  (F)]]/Tabla1345[[#This Row],[Financiera (D)]]</f>
        <v>0.94091307302721539</v>
      </c>
      <c r="K29" s="17"/>
      <c r="L29" s="56"/>
    </row>
    <row r="30" spans="1:13" x14ac:dyDescent="0.25">
      <c r="A30" s="77" t="s">
        <v>55</v>
      </c>
      <c r="B30" s="77"/>
      <c r="C30" s="77"/>
      <c r="D30" s="77"/>
      <c r="E30" s="77"/>
      <c r="F30" s="77"/>
      <c r="G30" s="77"/>
      <c r="H30" s="77"/>
      <c r="I30" s="77"/>
      <c r="J30" s="77"/>
      <c r="L30" s="55"/>
    </row>
    <row r="31" spans="1:13" x14ac:dyDescent="0.25">
      <c r="A31" s="73" t="s">
        <v>56</v>
      </c>
      <c r="B31" s="73"/>
      <c r="C31" s="73"/>
      <c r="D31" s="73"/>
      <c r="E31" s="73"/>
      <c r="F31" s="73"/>
      <c r="G31" s="73"/>
      <c r="H31" s="73"/>
      <c r="I31" s="73"/>
      <c r="J31" s="73"/>
      <c r="K31" s="1"/>
    </row>
    <row r="32" spans="1:13" ht="24.75" customHeight="1" x14ac:dyDescent="0.25">
      <c r="A32" s="10" t="s">
        <v>57</v>
      </c>
      <c r="B32" s="74" t="s">
        <v>58</v>
      </c>
      <c r="C32" s="74"/>
      <c r="D32" s="74"/>
      <c r="E32" s="74"/>
      <c r="F32" s="74"/>
      <c r="G32" s="74"/>
      <c r="H32" s="74"/>
      <c r="I32" s="74"/>
      <c r="J32" s="74"/>
    </row>
    <row r="33" spans="1:11" ht="31.5" x14ac:dyDescent="0.25">
      <c r="A33" s="10" t="s">
        <v>59</v>
      </c>
      <c r="B33" s="74" t="s">
        <v>60</v>
      </c>
      <c r="C33" s="74"/>
      <c r="D33" s="74"/>
      <c r="E33" s="74"/>
      <c r="F33" s="74"/>
      <c r="G33" s="74"/>
      <c r="H33" s="74"/>
      <c r="I33" s="74"/>
      <c r="J33" s="74"/>
    </row>
    <row r="34" spans="1:11" ht="50.25" customHeight="1" x14ac:dyDescent="0.25">
      <c r="A34" s="10" t="s">
        <v>61</v>
      </c>
      <c r="B34" s="75" t="s">
        <v>98</v>
      </c>
      <c r="C34" s="75"/>
      <c r="D34" s="75"/>
      <c r="E34" s="75"/>
      <c r="F34" s="75"/>
      <c r="G34" s="75"/>
      <c r="H34" s="75"/>
      <c r="I34" s="75"/>
      <c r="J34" s="75"/>
    </row>
    <row r="35" spans="1:11" ht="148.5" customHeight="1" x14ac:dyDescent="0.25">
      <c r="A35" s="10" t="s">
        <v>62</v>
      </c>
      <c r="B35" s="76" t="s">
        <v>99</v>
      </c>
      <c r="C35" s="76"/>
      <c r="D35" s="76"/>
      <c r="E35" s="76"/>
      <c r="F35" s="76"/>
      <c r="G35" s="76"/>
      <c r="H35" s="76"/>
      <c r="I35" s="76"/>
      <c r="J35" s="76"/>
    </row>
    <row r="36" spans="1:11" x14ac:dyDescent="0.25">
      <c r="A36" s="77" t="s">
        <v>63</v>
      </c>
      <c r="B36" s="77"/>
      <c r="C36" s="77"/>
      <c r="D36" s="77"/>
      <c r="E36" s="77"/>
      <c r="F36" s="77"/>
      <c r="G36" s="77"/>
      <c r="H36" s="77"/>
      <c r="I36" s="77"/>
      <c r="J36" s="77"/>
    </row>
    <row r="37" spans="1:11" x14ac:dyDescent="0.25">
      <c r="A37" s="71" t="s">
        <v>64</v>
      </c>
      <c r="B37" s="71"/>
      <c r="C37" s="71"/>
      <c r="D37" s="71"/>
      <c r="E37" s="71"/>
      <c r="F37" s="71"/>
      <c r="G37" s="71"/>
      <c r="H37" s="71"/>
      <c r="I37" s="71"/>
      <c r="J37" s="71"/>
      <c r="K37" s="1"/>
    </row>
    <row r="38" spans="1:11" ht="24" customHeight="1" x14ac:dyDescent="0.25">
      <c r="A38" s="72"/>
      <c r="B38" s="72"/>
      <c r="C38" s="72"/>
      <c r="D38" s="72"/>
      <c r="E38" s="72"/>
      <c r="F38" s="72"/>
      <c r="G38" s="72"/>
      <c r="H38" s="72"/>
      <c r="I38" s="72"/>
      <c r="J38" s="72"/>
    </row>
    <row r="39" spans="1:11" ht="24" customHeight="1" x14ac:dyDescent="0.25">
      <c r="A39" s="36"/>
      <c r="B39" s="36"/>
      <c r="C39" s="36"/>
      <c r="D39" s="36"/>
      <c r="E39" s="36"/>
      <c r="F39" s="36"/>
      <c r="G39" s="36"/>
      <c r="H39" s="36"/>
      <c r="I39" s="36"/>
      <c r="J39" s="36"/>
    </row>
    <row r="40" spans="1:11" ht="24" customHeight="1" x14ac:dyDescent="0.25">
      <c r="A40" s="36"/>
      <c r="B40" s="36"/>
      <c r="C40" s="36"/>
      <c r="D40" s="36"/>
      <c r="E40" s="36"/>
      <c r="F40" s="36"/>
      <c r="G40" s="36"/>
      <c r="H40" s="36"/>
      <c r="I40" s="36"/>
      <c r="J40" s="36"/>
    </row>
    <row r="41" spans="1:11" ht="24" customHeight="1" x14ac:dyDescent="0.25">
      <c r="A41" s="36"/>
      <c r="B41" s="36"/>
      <c r="C41" s="36"/>
      <c r="D41" s="36"/>
      <c r="E41" s="36"/>
      <c r="F41" s="36"/>
      <c r="G41" s="36"/>
      <c r="H41" s="36"/>
      <c r="I41" s="36"/>
      <c r="J41" s="36"/>
    </row>
    <row r="42" spans="1:11" ht="24" customHeight="1" x14ac:dyDescent="0.25">
      <c r="A42" s="36"/>
      <c r="B42" s="36"/>
      <c r="C42" s="36"/>
      <c r="D42" s="36"/>
      <c r="E42" s="36"/>
      <c r="F42" s="36"/>
      <c r="G42" s="36"/>
      <c r="H42" s="36"/>
      <c r="I42" s="36"/>
      <c r="J42" s="36"/>
    </row>
    <row r="43" spans="1:11" x14ac:dyDescent="0.25">
      <c r="A43" s="36"/>
      <c r="B43" s="36"/>
      <c r="C43" s="36"/>
      <c r="D43" s="36"/>
      <c r="E43" s="36"/>
      <c r="F43" s="36"/>
      <c r="G43" s="36"/>
      <c r="H43" s="36"/>
      <c r="I43" s="36"/>
      <c r="J43" s="36"/>
    </row>
    <row r="44" spans="1:11" x14ac:dyDescent="0.25">
      <c r="A44" s="36"/>
      <c r="B44" s="36"/>
      <c r="C44" s="36"/>
      <c r="D44" s="36"/>
      <c r="E44" s="36"/>
      <c r="F44" s="36"/>
      <c r="G44" s="87"/>
      <c r="H44" s="87"/>
      <c r="I44" s="87"/>
      <c r="J44" s="87"/>
    </row>
    <row r="45" spans="1:11" x14ac:dyDescent="0.25">
      <c r="A45" s="36"/>
      <c r="B45" s="36"/>
      <c r="C45" s="36"/>
      <c r="D45" s="36"/>
      <c r="E45" s="36"/>
      <c r="F45" s="36"/>
      <c r="G45" s="88"/>
      <c r="H45" s="88"/>
      <c r="I45" s="88"/>
      <c r="J45" s="88"/>
    </row>
    <row r="46" spans="1:11" x14ac:dyDescent="0.25">
      <c r="A46" s="36"/>
      <c r="B46" s="36"/>
      <c r="C46" s="36"/>
      <c r="D46" s="36"/>
      <c r="E46" s="36"/>
      <c r="F46" s="36"/>
      <c r="G46" s="88"/>
      <c r="H46" s="88"/>
      <c r="I46" s="88"/>
      <c r="J46" s="88"/>
    </row>
    <row r="47" spans="1:11" x14ac:dyDescent="0.25">
      <c r="A47" s="36"/>
      <c r="B47" s="36"/>
      <c r="C47" s="36"/>
      <c r="D47" s="36"/>
      <c r="E47" s="36"/>
      <c r="F47" s="36"/>
      <c r="G47" s="36"/>
      <c r="H47" s="36"/>
      <c r="I47" s="36"/>
      <c r="J47" s="36"/>
    </row>
    <row r="48" spans="1:11" x14ac:dyDescent="0.25">
      <c r="A48" s="36"/>
      <c r="B48" s="36"/>
      <c r="C48" s="36"/>
      <c r="D48" s="36"/>
      <c r="E48" s="36"/>
      <c r="F48" s="36"/>
      <c r="G48" s="36"/>
      <c r="H48" s="36"/>
      <c r="I48" s="36"/>
      <c r="J48" s="36"/>
    </row>
    <row r="49" spans="1:10" x14ac:dyDescent="0.25">
      <c r="A49" s="36"/>
      <c r="B49" s="36"/>
      <c r="C49" s="36"/>
      <c r="D49" s="36"/>
      <c r="E49" s="36"/>
      <c r="F49" s="36"/>
      <c r="G49" s="36"/>
      <c r="H49" s="36"/>
      <c r="I49" s="36"/>
      <c r="J49" s="36"/>
    </row>
    <row r="50" spans="1:10" x14ac:dyDescent="0.25">
      <c r="A50" s="36"/>
      <c r="B50" s="36"/>
      <c r="C50" s="36"/>
      <c r="D50" s="36"/>
      <c r="E50" s="36"/>
      <c r="F50" s="36"/>
      <c r="G50" s="36"/>
      <c r="H50" s="36"/>
      <c r="I50" s="36"/>
      <c r="J50" s="36"/>
    </row>
    <row r="51" spans="1:10" x14ac:dyDescent="0.25">
      <c r="A51" s="36"/>
      <c r="B51" s="36"/>
      <c r="C51" s="36"/>
      <c r="D51" s="36"/>
      <c r="E51" s="36"/>
      <c r="F51" s="36"/>
      <c r="G51" s="36"/>
      <c r="H51" s="36"/>
      <c r="I51" s="36"/>
      <c r="J51" s="36"/>
    </row>
    <row r="52" spans="1:10" x14ac:dyDescent="0.25">
      <c r="A52" s="36"/>
      <c r="B52" s="36"/>
      <c r="C52" s="36"/>
      <c r="D52" s="36"/>
      <c r="E52" s="36"/>
      <c r="F52" s="36"/>
      <c r="G52" s="36"/>
      <c r="H52" s="36"/>
      <c r="I52" s="36"/>
      <c r="J52" s="36"/>
    </row>
    <row r="53" spans="1:10" x14ac:dyDescent="0.25">
      <c r="A53" s="36"/>
      <c r="B53" s="36"/>
      <c r="C53" s="36"/>
      <c r="D53" s="36"/>
      <c r="E53" s="36"/>
      <c r="F53" s="36"/>
      <c r="G53" s="36"/>
      <c r="H53" s="36"/>
      <c r="I53" s="36"/>
      <c r="J53" s="36"/>
    </row>
    <row r="54" spans="1:10" x14ac:dyDescent="0.25">
      <c r="A54" s="36"/>
      <c r="B54" s="36"/>
      <c r="C54" s="36"/>
      <c r="D54" s="36"/>
      <c r="E54" s="36"/>
      <c r="F54" s="36"/>
      <c r="G54" s="36"/>
      <c r="H54" s="36"/>
      <c r="I54" s="36"/>
      <c r="J54" s="36"/>
    </row>
  </sheetData>
  <mergeCells count="51">
    <mergeCell ref="G44:J44"/>
    <mergeCell ref="G45:J45"/>
    <mergeCell ref="G46:J46"/>
    <mergeCell ref="B10:J10"/>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31:J31"/>
    <mergeCell ref="B32:J32"/>
    <mergeCell ref="B33:J33"/>
    <mergeCell ref="B34:J34"/>
    <mergeCell ref="B35:J35"/>
    <mergeCell ref="A36:J36"/>
    <mergeCell ref="A1:A3"/>
    <mergeCell ref="B1:J1"/>
    <mergeCell ref="B2:C2"/>
    <mergeCell ref="D2:H2"/>
    <mergeCell ref="B3:C3"/>
    <mergeCell ref="D3:H3"/>
  </mergeCells>
  <dataValidations xWindow="992" yWindow="516"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eta alcanzada en el trimestre" sqref="G28"/>
    <dataValidation allowBlank="1" showInputMessage="1" showErrorMessage="1" prompt="Monto ejecutado en el trimestre" sqref="H28:H29"/>
  </dataValidations>
  <pageMargins left="0.7" right="0.7" top="0.68" bottom="0.75" header="0.3" footer="0.3"/>
  <pageSetup scale="54"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7"/>
  <sheetViews>
    <sheetView view="pageBreakPreview" topLeftCell="A33" zoomScaleNormal="85" zoomScaleSheetLayoutView="100" zoomScalePageLayoutView="85" workbookViewId="0">
      <selection activeCell="C39" sqref="C39"/>
    </sheetView>
  </sheetViews>
  <sheetFormatPr baseColWidth="10" defaultColWidth="11.42578125" defaultRowHeight="15.75" x14ac:dyDescent="0.25"/>
  <cols>
    <col min="1" max="1" width="29.7109375" style="3" customWidth="1"/>
    <col min="2" max="2" width="16"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22.5703125" style="3" customWidth="1"/>
    <col min="11" max="11" width="11.42578125" style="3"/>
    <col min="12" max="16384" width="11.42578125" style="2"/>
  </cols>
  <sheetData>
    <row r="1" spans="1:11" ht="29.25" customHeight="1" x14ac:dyDescent="0.25">
      <c r="A1" s="110"/>
      <c r="B1" s="104" t="s">
        <v>65</v>
      </c>
      <c r="C1" s="104"/>
      <c r="D1" s="104"/>
      <c r="E1" s="104"/>
      <c r="F1" s="104"/>
      <c r="G1" s="104"/>
      <c r="H1" s="104"/>
      <c r="I1" s="104"/>
      <c r="J1" s="104"/>
      <c r="K1" s="1"/>
    </row>
    <row r="2" spans="1:11" ht="30" customHeight="1" x14ac:dyDescent="0.25">
      <c r="A2" s="110"/>
      <c r="B2" s="105" t="s">
        <v>1</v>
      </c>
      <c r="C2" s="105"/>
      <c r="D2" s="105" t="s">
        <v>2</v>
      </c>
      <c r="E2" s="105"/>
      <c r="F2" s="105"/>
      <c r="G2" s="105"/>
      <c r="H2" s="105"/>
      <c r="I2" s="38" t="s">
        <v>3</v>
      </c>
      <c r="J2" s="38" t="s">
        <v>4</v>
      </c>
      <c r="K2" s="1"/>
    </row>
    <row r="3" spans="1:11" ht="33.75" customHeight="1" x14ac:dyDescent="0.25">
      <c r="A3" s="110"/>
      <c r="B3" s="106"/>
      <c r="C3" s="106"/>
      <c r="D3" s="107" t="s">
        <v>66</v>
      </c>
      <c r="E3" s="108"/>
      <c r="F3" s="108"/>
      <c r="G3" s="108"/>
      <c r="H3" s="109"/>
      <c r="I3" s="6"/>
      <c r="J3" s="39"/>
      <c r="K3" s="1"/>
    </row>
    <row r="4" spans="1:11" x14ac:dyDescent="0.25">
      <c r="A4" s="90"/>
      <c r="B4" s="90"/>
      <c r="C4" s="90"/>
      <c r="D4" s="90"/>
      <c r="E4" s="90"/>
      <c r="F4" s="90"/>
      <c r="G4" s="90"/>
      <c r="H4" s="90"/>
      <c r="I4" s="90"/>
      <c r="J4" s="90"/>
      <c r="K4" s="1"/>
    </row>
    <row r="5" spans="1:11" ht="3" customHeight="1" x14ac:dyDescent="0.25">
      <c r="A5" s="91"/>
      <c r="B5" s="91"/>
      <c r="C5" s="91"/>
      <c r="D5" s="91"/>
      <c r="E5" s="91"/>
      <c r="F5" s="91"/>
      <c r="G5" s="91"/>
      <c r="H5" s="91"/>
      <c r="I5" s="91"/>
      <c r="J5" s="91"/>
      <c r="K5" s="1"/>
    </row>
    <row r="6" spans="1:11" x14ac:dyDescent="0.25">
      <c r="A6" s="77" t="s">
        <v>6</v>
      </c>
      <c r="B6" s="77"/>
      <c r="C6" s="77"/>
      <c r="D6" s="77"/>
      <c r="E6" s="77"/>
      <c r="F6" s="77"/>
      <c r="G6" s="77"/>
      <c r="H6" s="77"/>
      <c r="I6" s="77"/>
      <c r="J6" s="77"/>
      <c r="K6" s="1"/>
    </row>
    <row r="7" spans="1:11" x14ac:dyDescent="0.25">
      <c r="A7" s="73" t="s">
        <v>7</v>
      </c>
      <c r="B7" s="73"/>
      <c r="C7" s="73"/>
      <c r="D7" s="73"/>
      <c r="E7" s="73"/>
      <c r="F7" s="73"/>
      <c r="G7" s="73"/>
      <c r="H7" s="73"/>
      <c r="I7" s="73"/>
      <c r="J7" s="73"/>
      <c r="K7" s="1"/>
    </row>
    <row r="8" spans="1:11" x14ac:dyDescent="0.25">
      <c r="A8" s="7" t="s">
        <v>8</v>
      </c>
      <c r="B8" s="89" t="s">
        <v>9</v>
      </c>
      <c r="C8" s="89"/>
      <c r="D8" s="89"/>
      <c r="E8" s="89"/>
      <c r="F8" s="89"/>
      <c r="G8" s="89"/>
      <c r="H8" s="89"/>
      <c r="I8" s="89"/>
      <c r="J8" s="89"/>
      <c r="K8" s="1"/>
    </row>
    <row r="9" spans="1:11" ht="15" customHeight="1" x14ac:dyDescent="0.25">
      <c r="A9" s="8" t="s">
        <v>10</v>
      </c>
      <c r="B9" s="89" t="s">
        <v>11</v>
      </c>
      <c r="C9" s="89"/>
      <c r="D9" s="89"/>
      <c r="E9" s="89"/>
      <c r="F9" s="89"/>
      <c r="G9" s="89"/>
      <c r="H9" s="89"/>
      <c r="I9" s="89"/>
      <c r="J9" s="89"/>
      <c r="K9" s="1"/>
    </row>
    <row r="10" spans="1:11" x14ac:dyDescent="0.25">
      <c r="A10" s="8" t="s">
        <v>12</v>
      </c>
      <c r="B10" s="89" t="s">
        <v>11</v>
      </c>
      <c r="C10" s="89"/>
      <c r="D10" s="89"/>
      <c r="E10" s="89"/>
      <c r="F10" s="89"/>
      <c r="G10" s="89"/>
      <c r="H10" s="89"/>
      <c r="I10" s="89"/>
      <c r="J10" s="89"/>
      <c r="K10" s="1"/>
    </row>
    <row r="11" spans="1:11" ht="31.5" customHeight="1" x14ac:dyDescent="0.25">
      <c r="A11" s="7" t="s">
        <v>13</v>
      </c>
      <c r="B11" s="102" t="s">
        <v>14</v>
      </c>
      <c r="C11" s="102"/>
      <c r="D11" s="102"/>
      <c r="E11" s="102"/>
      <c r="F11" s="102"/>
      <c r="G11" s="102"/>
      <c r="H11" s="102"/>
      <c r="I11" s="102"/>
      <c r="J11" s="102"/>
    </row>
    <row r="12" spans="1:11" ht="33.75" customHeight="1" x14ac:dyDescent="0.25">
      <c r="A12" s="7" t="s">
        <v>15</v>
      </c>
      <c r="B12" s="102" t="s">
        <v>67</v>
      </c>
      <c r="C12" s="102"/>
      <c r="D12" s="102"/>
      <c r="E12" s="102"/>
      <c r="F12" s="102"/>
      <c r="G12" s="102"/>
      <c r="H12" s="102"/>
      <c r="I12" s="102"/>
      <c r="J12" s="102"/>
    </row>
    <row r="13" spans="1:11" x14ac:dyDescent="0.25">
      <c r="A13" s="77" t="s">
        <v>17</v>
      </c>
      <c r="B13" s="77"/>
      <c r="C13" s="77"/>
      <c r="D13" s="77"/>
      <c r="E13" s="77"/>
      <c r="F13" s="77"/>
      <c r="G13" s="77"/>
      <c r="H13" s="77"/>
      <c r="I13" s="77"/>
      <c r="J13" s="77"/>
    </row>
    <row r="14" spans="1:11" ht="27.75" customHeight="1" x14ac:dyDescent="0.25">
      <c r="A14" s="7" t="s">
        <v>18</v>
      </c>
      <c r="B14" s="21">
        <f>_xlfn.NUMBERVALUE(LEFT($B$16,1))</f>
        <v>3</v>
      </c>
      <c r="C14" s="103" t="str">
        <f>IFERROR(VLOOKUP(B14,'[1]Validacion datos'!A2:B5,2,FALSE),"")</f>
        <v>DESARROLLO PRODUCTIVO</v>
      </c>
      <c r="D14" s="103"/>
      <c r="E14" s="103"/>
      <c r="F14" s="103"/>
      <c r="G14" s="103"/>
      <c r="H14" s="103"/>
      <c r="I14" s="103"/>
      <c r="J14" s="103"/>
    </row>
    <row r="15" spans="1:11" ht="26.25" customHeight="1" x14ac:dyDescent="0.25">
      <c r="A15" s="7" t="s">
        <v>19</v>
      </c>
      <c r="B15" s="22">
        <f>_xlfn.NUMBERVALUE(LEFT(B16,3))</f>
        <v>3.3</v>
      </c>
      <c r="C15" s="103" t="s">
        <v>20</v>
      </c>
      <c r="D15" s="103"/>
      <c r="E15" s="103"/>
      <c r="F15" s="103"/>
      <c r="G15" s="103"/>
      <c r="H15" s="103"/>
      <c r="I15" s="103"/>
      <c r="J15" s="103"/>
    </row>
    <row r="16" spans="1:11" ht="31.5" customHeight="1" x14ac:dyDescent="0.25">
      <c r="A16" s="7" t="s">
        <v>21</v>
      </c>
      <c r="B16" s="23" t="s">
        <v>22</v>
      </c>
      <c r="C16" s="10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03"/>
      <c r="E16" s="103"/>
      <c r="F16" s="103"/>
      <c r="G16" s="103"/>
      <c r="H16" s="103"/>
      <c r="I16" s="103"/>
      <c r="J16" s="103"/>
    </row>
    <row r="17" spans="1:11" x14ac:dyDescent="0.25">
      <c r="A17" s="77" t="s">
        <v>23</v>
      </c>
      <c r="B17" s="77"/>
      <c r="C17" s="77"/>
      <c r="D17" s="77"/>
      <c r="E17" s="77"/>
      <c r="F17" s="77"/>
      <c r="G17" s="77"/>
      <c r="H17" s="77"/>
      <c r="I17" s="77"/>
      <c r="J17" s="77"/>
    </row>
    <row r="18" spans="1:11" ht="21.75" customHeight="1" x14ac:dyDescent="0.25">
      <c r="A18" s="7" t="s">
        <v>24</v>
      </c>
      <c r="B18" s="74" t="s">
        <v>68</v>
      </c>
      <c r="C18" s="74"/>
      <c r="D18" s="74"/>
      <c r="E18" s="74"/>
      <c r="F18" s="74"/>
      <c r="G18" s="74"/>
      <c r="H18" s="74"/>
      <c r="I18" s="74"/>
      <c r="J18" s="74"/>
    </row>
    <row r="19" spans="1:11" ht="54" customHeight="1" x14ac:dyDescent="0.25">
      <c r="A19" s="9" t="s">
        <v>26</v>
      </c>
      <c r="B19" s="74" t="s">
        <v>69</v>
      </c>
      <c r="C19" s="74"/>
      <c r="D19" s="74"/>
      <c r="E19" s="74"/>
      <c r="F19" s="74"/>
      <c r="G19" s="74"/>
      <c r="H19" s="74"/>
      <c r="I19" s="74"/>
      <c r="J19" s="74"/>
    </row>
    <row r="20" spans="1:11" ht="24" customHeight="1" x14ac:dyDescent="0.25">
      <c r="A20" s="9" t="s">
        <v>28</v>
      </c>
      <c r="B20" s="74" t="s">
        <v>70</v>
      </c>
      <c r="C20" s="74"/>
      <c r="D20" s="74"/>
      <c r="E20" s="74"/>
      <c r="F20" s="74"/>
      <c r="G20" s="74"/>
      <c r="H20" s="74"/>
      <c r="I20" s="74"/>
      <c r="J20" s="74"/>
    </row>
    <row r="21" spans="1:11" ht="21.75" customHeight="1" x14ac:dyDescent="0.25">
      <c r="A21" s="9" t="s">
        <v>30</v>
      </c>
      <c r="B21" s="74"/>
      <c r="C21" s="74"/>
      <c r="D21" s="74"/>
      <c r="E21" s="74"/>
      <c r="F21" s="74"/>
      <c r="G21" s="74"/>
      <c r="H21" s="74"/>
      <c r="I21" s="74"/>
      <c r="J21" s="74"/>
      <c r="K21" s="1"/>
    </row>
    <row r="22" spans="1:11" x14ac:dyDescent="0.25">
      <c r="A22" s="77" t="s">
        <v>32</v>
      </c>
      <c r="B22" s="77"/>
      <c r="C22" s="77"/>
      <c r="D22" s="77"/>
      <c r="E22" s="77"/>
      <c r="F22" s="77"/>
      <c r="G22" s="77"/>
      <c r="H22" s="77"/>
      <c r="I22" s="77"/>
      <c r="J22" s="77"/>
    </row>
    <row r="23" spans="1:11" x14ac:dyDescent="0.25">
      <c r="A23" s="73" t="s">
        <v>33</v>
      </c>
      <c r="B23" s="73"/>
      <c r="C23" s="73"/>
      <c r="D23" s="73"/>
      <c r="E23" s="73"/>
      <c r="F23" s="73"/>
      <c r="G23" s="73"/>
      <c r="H23" s="73"/>
      <c r="I23" s="73"/>
      <c r="J23" s="73"/>
      <c r="K23" s="1"/>
    </row>
    <row r="24" spans="1:11" ht="40.5" customHeight="1" x14ac:dyDescent="0.25">
      <c r="A24" s="79" t="s">
        <v>34</v>
      </c>
      <c r="B24" s="79"/>
      <c r="C24" s="79" t="s">
        <v>35</v>
      </c>
      <c r="D24" s="79"/>
      <c r="E24" s="79"/>
      <c r="F24" s="79" t="s">
        <v>36</v>
      </c>
      <c r="G24" s="79"/>
      <c r="H24" s="79"/>
      <c r="I24" s="79" t="s">
        <v>37</v>
      </c>
      <c r="J24" s="79"/>
    </row>
    <row r="25" spans="1:11" s="5" customFormat="1" x14ac:dyDescent="0.25">
      <c r="A25" s="98">
        <v>100000</v>
      </c>
      <c r="B25" s="98"/>
      <c r="C25" s="98">
        <v>100000</v>
      </c>
      <c r="D25" s="98"/>
      <c r="E25" s="98"/>
      <c r="F25" s="98">
        <v>59300</v>
      </c>
      <c r="G25" s="98"/>
      <c r="H25" s="98"/>
      <c r="I25" s="99">
        <f>+F25/C25</f>
        <v>0.59299999999999997</v>
      </c>
      <c r="J25" s="99"/>
      <c r="K25" s="4"/>
    </row>
    <row r="26" spans="1:11" x14ac:dyDescent="0.25">
      <c r="A26" s="73" t="s">
        <v>38</v>
      </c>
      <c r="B26" s="73"/>
      <c r="C26" s="73"/>
      <c r="D26" s="73"/>
      <c r="E26" s="73"/>
      <c r="F26" s="73"/>
      <c r="G26" s="73"/>
      <c r="H26" s="73"/>
      <c r="I26" s="73"/>
      <c r="J26" s="73"/>
      <c r="K26" s="1"/>
    </row>
    <row r="27" spans="1:11" x14ac:dyDescent="0.25">
      <c r="A27" s="101"/>
      <c r="B27" s="101"/>
      <c r="C27" s="82" t="s">
        <v>39</v>
      </c>
      <c r="D27" s="83"/>
      <c r="E27" s="84" t="s">
        <v>40</v>
      </c>
      <c r="F27" s="83"/>
      <c r="G27" s="84" t="s">
        <v>41</v>
      </c>
      <c r="H27" s="83"/>
      <c r="I27" s="85" t="s">
        <v>42</v>
      </c>
      <c r="J27" s="100"/>
    </row>
    <row r="28" spans="1:11" s="52" customFormat="1" ht="31.5" x14ac:dyDescent="0.25">
      <c r="A28" s="34" t="s">
        <v>43</v>
      </c>
      <c r="B28" s="34" t="s">
        <v>44</v>
      </c>
      <c r="C28" s="49" t="s">
        <v>45</v>
      </c>
      <c r="D28" s="50" t="s">
        <v>46</v>
      </c>
      <c r="E28" s="50" t="s">
        <v>47</v>
      </c>
      <c r="F28" s="50" t="s">
        <v>48</v>
      </c>
      <c r="G28" s="50" t="s">
        <v>49</v>
      </c>
      <c r="H28" s="50" t="s">
        <v>71</v>
      </c>
      <c r="I28" s="34" t="s">
        <v>51</v>
      </c>
      <c r="J28" s="34" t="s">
        <v>52</v>
      </c>
      <c r="K28" s="51"/>
    </row>
    <row r="29" spans="1:11" ht="102" customHeight="1" x14ac:dyDescent="0.25">
      <c r="A29" s="24" t="s">
        <v>72</v>
      </c>
      <c r="B29" s="24" t="s">
        <v>93</v>
      </c>
      <c r="C29" s="46">
        <v>50</v>
      </c>
      <c r="D29" s="46">
        <v>100000</v>
      </c>
      <c r="E29" s="46">
        <v>5</v>
      </c>
      <c r="F29" s="43">
        <v>25000</v>
      </c>
      <c r="G29" s="44">
        <v>17</v>
      </c>
      <c r="H29" s="43">
        <v>59300</v>
      </c>
      <c r="I29" s="47">
        <f>+Tabla17[[#This Row],[Física (E)]]/Tabla17[[#This Row],[Física (C)]]</f>
        <v>3.4</v>
      </c>
      <c r="J29" s="13">
        <f>+Tabla17[[#This Row],[Financiera (F)]]/Tabla17[[#This Row],[Financiera (D)]]</f>
        <v>2.3719999999999999</v>
      </c>
    </row>
    <row r="30" spans="1:11" x14ac:dyDescent="0.25">
      <c r="A30" s="77" t="s">
        <v>55</v>
      </c>
      <c r="B30" s="77"/>
      <c r="C30" s="77"/>
      <c r="D30" s="77"/>
      <c r="E30" s="77"/>
      <c r="F30" s="77"/>
      <c r="G30" s="77"/>
      <c r="H30" s="77"/>
      <c r="I30" s="77"/>
      <c r="J30" s="77"/>
    </row>
    <row r="31" spans="1:11" x14ac:dyDescent="0.25">
      <c r="A31" s="73" t="s">
        <v>56</v>
      </c>
      <c r="B31" s="73"/>
      <c r="C31" s="73"/>
      <c r="D31" s="73"/>
      <c r="E31" s="73"/>
      <c r="F31" s="73"/>
      <c r="G31" s="73"/>
      <c r="H31" s="73"/>
      <c r="I31" s="73"/>
      <c r="J31" s="73"/>
      <c r="K31" s="1"/>
    </row>
    <row r="32" spans="1:11" ht="20.25" customHeight="1" x14ac:dyDescent="0.25">
      <c r="A32" s="10" t="s">
        <v>57</v>
      </c>
      <c r="B32" s="74" t="s">
        <v>73</v>
      </c>
      <c r="C32" s="74"/>
      <c r="D32" s="74"/>
      <c r="E32" s="74"/>
      <c r="F32" s="74"/>
      <c r="G32" s="74"/>
      <c r="H32" s="74"/>
      <c r="I32" s="74"/>
      <c r="J32" s="74"/>
    </row>
    <row r="33" spans="1:11" ht="24.75" customHeight="1" x14ac:dyDescent="0.25">
      <c r="A33" s="10" t="s">
        <v>59</v>
      </c>
      <c r="B33" s="74" t="s">
        <v>74</v>
      </c>
      <c r="C33" s="74"/>
      <c r="D33" s="74"/>
      <c r="E33" s="74"/>
      <c r="F33" s="74"/>
      <c r="G33" s="74"/>
      <c r="H33" s="74"/>
      <c r="I33" s="74"/>
      <c r="J33" s="74"/>
    </row>
    <row r="34" spans="1:11" ht="82.5" customHeight="1" x14ac:dyDescent="0.25">
      <c r="A34" s="10" t="s">
        <v>61</v>
      </c>
      <c r="B34" s="94" t="s">
        <v>75</v>
      </c>
      <c r="C34" s="94"/>
      <c r="D34" s="94"/>
      <c r="E34" s="94"/>
      <c r="F34" s="94"/>
      <c r="G34" s="94"/>
      <c r="H34" s="94"/>
      <c r="I34" s="94"/>
      <c r="J34" s="94"/>
    </row>
    <row r="35" spans="1:11" ht="134.25" customHeight="1" x14ac:dyDescent="0.25">
      <c r="A35" s="10" t="s">
        <v>62</v>
      </c>
      <c r="B35" s="95" t="s">
        <v>76</v>
      </c>
      <c r="C35" s="96"/>
      <c r="D35" s="96"/>
      <c r="E35" s="96"/>
      <c r="F35" s="96"/>
      <c r="G35" s="96"/>
      <c r="H35" s="96"/>
      <c r="I35" s="96"/>
      <c r="J35" s="97"/>
    </row>
    <row r="36" spans="1:11" x14ac:dyDescent="0.25">
      <c r="A36" s="77" t="s">
        <v>63</v>
      </c>
      <c r="B36" s="77"/>
      <c r="C36" s="77"/>
      <c r="D36" s="77"/>
      <c r="E36" s="77"/>
      <c r="F36" s="77"/>
      <c r="G36" s="77"/>
      <c r="H36" s="77"/>
      <c r="I36" s="77"/>
      <c r="J36" s="77"/>
    </row>
    <row r="37" spans="1:11" x14ac:dyDescent="0.25">
      <c r="A37" s="71" t="s">
        <v>64</v>
      </c>
      <c r="B37" s="71"/>
      <c r="C37" s="71"/>
      <c r="D37" s="71"/>
      <c r="E37" s="71"/>
      <c r="F37" s="71"/>
      <c r="G37" s="71"/>
      <c r="H37" s="71"/>
      <c r="I37" s="71"/>
      <c r="J37" s="71"/>
      <c r="K37" s="1"/>
    </row>
    <row r="38" spans="1:11" ht="32.25" customHeight="1" x14ac:dyDescent="0.25">
      <c r="A38" s="74" t="s">
        <v>77</v>
      </c>
      <c r="B38" s="74"/>
      <c r="C38" s="74"/>
      <c r="D38" s="74"/>
      <c r="E38" s="74"/>
      <c r="F38" s="74"/>
      <c r="G38" s="74"/>
      <c r="H38" s="74"/>
      <c r="I38" s="74"/>
      <c r="J38" s="74"/>
    </row>
    <row r="39" spans="1:11" x14ac:dyDescent="0.25">
      <c r="A39" s="36"/>
      <c r="B39" s="36"/>
      <c r="C39" s="36"/>
      <c r="D39" s="36"/>
      <c r="E39" s="36"/>
      <c r="F39" s="36"/>
      <c r="G39" s="36"/>
      <c r="H39" s="36"/>
      <c r="I39" s="36"/>
      <c r="J39" s="36"/>
    </row>
    <row r="40" spans="1:11" x14ac:dyDescent="0.25">
      <c r="A40" s="36"/>
      <c r="B40" s="36"/>
      <c r="C40" s="36"/>
      <c r="D40" s="36"/>
      <c r="E40" s="36"/>
      <c r="F40" s="36"/>
      <c r="G40" s="36"/>
      <c r="H40" s="36"/>
      <c r="I40" s="36"/>
      <c r="J40" s="36"/>
    </row>
    <row r="41" spans="1:11" x14ac:dyDescent="0.25">
      <c r="A41" s="36"/>
      <c r="B41" s="36"/>
      <c r="C41" s="36"/>
      <c r="D41" s="36"/>
      <c r="E41" s="36"/>
      <c r="F41" s="36"/>
      <c r="G41" s="36"/>
      <c r="H41" s="36"/>
      <c r="I41" s="36"/>
      <c r="J41" s="36"/>
    </row>
    <row r="42" spans="1:11" x14ac:dyDescent="0.25">
      <c r="A42" s="36"/>
      <c r="B42" s="36"/>
      <c r="C42" s="36"/>
      <c r="D42" s="36"/>
      <c r="E42" s="36"/>
      <c r="F42" s="36"/>
      <c r="G42" s="36"/>
      <c r="H42" s="36"/>
      <c r="I42" s="36"/>
      <c r="J42" s="36"/>
    </row>
    <row r="43" spans="1:11" ht="25.5" customHeight="1" x14ac:dyDescent="0.25">
      <c r="A43" s="36"/>
      <c r="B43" s="36"/>
      <c r="C43" s="36"/>
      <c r="D43" s="36"/>
      <c r="E43" s="36"/>
      <c r="F43" s="36"/>
      <c r="G43" s="36"/>
      <c r="H43" s="36"/>
      <c r="I43" s="36"/>
      <c r="J43" s="36"/>
    </row>
    <row r="44" spans="1:11" ht="22.5" customHeight="1" x14ac:dyDescent="0.25">
      <c r="A44" s="36"/>
      <c r="B44" s="36"/>
      <c r="C44" s="36"/>
      <c r="D44" s="36"/>
      <c r="E44" s="36"/>
      <c r="F44" s="36"/>
      <c r="G44" s="36"/>
      <c r="H44" s="36"/>
      <c r="I44" s="36"/>
      <c r="J44" s="36"/>
    </row>
    <row r="45" spans="1:11" x14ac:dyDescent="0.25">
      <c r="A45" s="36"/>
      <c r="B45" s="36"/>
      <c r="C45" s="36"/>
      <c r="D45" s="36"/>
      <c r="E45" s="36"/>
      <c r="F45" s="36"/>
      <c r="G45" s="87"/>
      <c r="H45" s="87"/>
      <c r="I45" s="87"/>
      <c r="J45" s="87"/>
    </row>
    <row r="46" spans="1:11" x14ac:dyDescent="0.25">
      <c r="A46" s="36"/>
      <c r="B46" s="36"/>
      <c r="C46" s="36"/>
      <c r="D46" s="36"/>
      <c r="E46" s="36"/>
      <c r="F46" s="36"/>
      <c r="G46" s="88"/>
      <c r="H46" s="88"/>
      <c r="I46" s="88"/>
      <c r="J46" s="88"/>
    </row>
    <row r="47" spans="1:11" x14ac:dyDescent="0.25">
      <c r="A47" s="36"/>
      <c r="B47" s="36"/>
      <c r="C47" s="36"/>
      <c r="D47" s="36"/>
      <c r="E47" s="36"/>
      <c r="F47" s="36"/>
      <c r="G47" s="88"/>
      <c r="H47" s="88"/>
      <c r="I47" s="88"/>
      <c r="J47" s="88"/>
    </row>
    <row r="48" spans="1:11" x14ac:dyDescent="0.25">
      <c r="A48" s="36"/>
      <c r="B48" s="36"/>
      <c r="C48" s="36"/>
      <c r="D48" s="36"/>
      <c r="E48" s="36"/>
      <c r="F48" s="36"/>
      <c r="G48" s="36"/>
      <c r="H48" s="36"/>
      <c r="I48" s="36"/>
      <c r="J48" s="36"/>
    </row>
    <row r="49" spans="1:10" x14ac:dyDescent="0.25">
      <c r="A49" s="36"/>
      <c r="B49" s="36"/>
      <c r="C49" s="36"/>
      <c r="D49" s="36"/>
      <c r="E49" s="36"/>
      <c r="F49" s="36"/>
      <c r="G49" s="36"/>
      <c r="H49" s="36"/>
      <c r="I49" s="36"/>
      <c r="J49" s="36"/>
    </row>
    <row r="50" spans="1:10" x14ac:dyDescent="0.25">
      <c r="A50" s="36"/>
      <c r="B50" s="36"/>
      <c r="C50" s="36"/>
      <c r="D50" s="36"/>
      <c r="E50" s="36"/>
      <c r="F50" s="36"/>
      <c r="G50" s="36"/>
      <c r="H50" s="36"/>
      <c r="I50" s="36"/>
      <c r="J50" s="36"/>
    </row>
    <row r="51" spans="1:10" x14ac:dyDescent="0.25">
      <c r="A51" s="36"/>
      <c r="B51" s="36"/>
      <c r="C51" s="36"/>
      <c r="D51" s="36"/>
      <c r="E51" s="36"/>
      <c r="F51" s="36"/>
      <c r="G51" s="36"/>
      <c r="H51" s="36"/>
      <c r="I51" s="36"/>
      <c r="J51" s="36"/>
    </row>
    <row r="52" spans="1:10" x14ac:dyDescent="0.25">
      <c r="A52" s="36"/>
      <c r="B52" s="36"/>
      <c r="C52" s="36"/>
      <c r="D52" s="36"/>
      <c r="E52" s="36"/>
      <c r="F52" s="36"/>
      <c r="G52" s="36"/>
      <c r="H52" s="36"/>
      <c r="I52" s="36"/>
      <c r="J52" s="36"/>
    </row>
    <row r="53" spans="1:10" x14ac:dyDescent="0.25">
      <c r="A53" s="36"/>
      <c r="B53" s="36"/>
      <c r="C53" s="36"/>
      <c r="D53" s="36"/>
      <c r="E53" s="36"/>
      <c r="F53" s="36"/>
      <c r="G53" s="36"/>
      <c r="H53" s="36"/>
      <c r="I53" s="36"/>
      <c r="J53" s="36"/>
    </row>
    <row r="54" spans="1:10" x14ac:dyDescent="0.25">
      <c r="A54" s="36"/>
      <c r="B54" s="36"/>
      <c r="C54" s="36"/>
      <c r="D54" s="36"/>
      <c r="E54" s="36"/>
      <c r="F54" s="36"/>
      <c r="G54" s="36"/>
      <c r="H54" s="36"/>
      <c r="I54" s="36"/>
      <c r="J54" s="36"/>
    </row>
    <row r="55" spans="1:10" x14ac:dyDescent="0.25">
      <c r="A55" s="36"/>
      <c r="B55" s="36"/>
      <c r="C55" s="36"/>
      <c r="D55" s="36"/>
      <c r="E55" s="36"/>
      <c r="F55" s="36"/>
      <c r="G55" s="36"/>
      <c r="H55" s="36"/>
      <c r="I55" s="36"/>
      <c r="J55" s="36"/>
    </row>
    <row r="56" spans="1:10" x14ac:dyDescent="0.25">
      <c r="A56" s="36"/>
      <c r="B56" s="36"/>
      <c r="C56" s="36"/>
      <c r="D56" s="36"/>
      <c r="E56" s="36"/>
      <c r="F56" s="36"/>
      <c r="G56" s="36"/>
      <c r="H56" s="36"/>
      <c r="I56" s="36"/>
      <c r="J56" s="36"/>
    </row>
    <row r="57" spans="1:10" x14ac:dyDescent="0.25">
      <c r="A57" s="36"/>
      <c r="B57" s="36"/>
      <c r="C57" s="36"/>
      <c r="D57" s="36"/>
      <c r="E57" s="36"/>
      <c r="F57" s="36"/>
      <c r="G57" s="36"/>
      <c r="H57" s="36"/>
      <c r="I57" s="36"/>
      <c r="J57" s="36"/>
    </row>
  </sheetData>
  <mergeCells count="52">
    <mergeCell ref="G47:J47"/>
    <mergeCell ref="G45:J45"/>
    <mergeCell ref="G46:J46"/>
    <mergeCell ref="B10:J10"/>
    <mergeCell ref="B1:J1"/>
    <mergeCell ref="B2:C2"/>
    <mergeCell ref="D2:H2"/>
    <mergeCell ref="B3:C3"/>
    <mergeCell ref="D3:H3"/>
    <mergeCell ref="A4:J4"/>
    <mergeCell ref="A5:J5"/>
    <mergeCell ref="A6:J6"/>
    <mergeCell ref="A7:J7"/>
    <mergeCell ref="B8:J8"/>
    <mergeCell ref="B9:J9"/>
    <mergeCell ref="A1:A3"/>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37:J37"/>
    <mergeCell ref="A38:J38"/>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9"/>
    <dataValidation allowBlank="1" showInputMessage="1" showErrorMessage="1" prompt="Monto presupuestado para el producto" sqref="E29:F29 D29"/>
    <dataValidation allowBlank="1" showInputMessage="1" showErrorMessage="1" prompt="Meta alcanzada en el trimestre" sqref="G29"/>
    <dataValidation allowBlank="1" showInputMessage="1" showErrorMessage="1" prompt="Monto ejecutado en el trimestre" sqref="H29"/>
  </dataValidations>
  <pageMargins left="0.7" right="0.7" top="0.75" bottom="0.75" header="0.3" footer="0.3"/>
  <pageSetup scale="54"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7"/>
  <sheetViews>
    <sheetView view="pageBreakPreview" topLeftCell="A28" zoomScale="70" zoomScaleNormal="85" zoomScaleSheetLayoutView="70" zoomScalePageLayoutView="85" workbookViewId="0">
      <selection activeCell="G46" sqref="G46:J46"/>
    </sheetView>
  </sheetViews>
  <sheetFormatPr baseColWidth="10" defaultColWidth="11.42578125" defaultRowHeight="15.75" x14ac:dyDescent="0.25"/>
  <cols>
    <col min="1" max="1" width="35.140625" style="3" customWidth="1"/>
    <col min="2" max="2" width="20.7109375"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16.85546875" style="3" customWidth="1"/>
    <col min="11" max="11" width="11.42578125" style="3"/>
    <col min="12" max="16384" width="11.42578125" style="2"/>
  </cols>
  <sheetData>
    <row r="1" spans="1:11" ht="18.75" x14ac:dyDescent="0.25">
      <c r="A1" s="57"/>
      <c r="B1" s="60" t="s">
        <v>0</v>
      </c>
      <c r="C1" s="61"/>
      <c r="D1" s="61"/>
      <c r="E1" s="61"/>
      <c r="F1" s="61"/>
      <c r="G1" s="61"/>
      <c r="H1" s="61"/>
      <c r="I1" s="61"/>
      <c r="J1" s="62"/>
      <c r="K1" s="1"/>
    </row>
    <row r="2" spans="1:11" ht="21" customHeight="1" x14ac:dyDescent="0.25">
      <c r="A2" s="58"/>
      <c r="B2" s="63" t="s">
        <v>1</v>
      </c>
      <c r="C2" s="64"/>
      <c r="D2" s="63" t="s">
        <v>2</v>
      </c>
      <c r="E2" s="65"/>
      <c r="F2" s="65"/>
      <c r="G2" s="65"/>
      <c r="H2" s="64"/>
      <c r="I2" s="40" t="s">
        <v>3</v>
      </c>
      <c r="J2" s="40" t="s">
        <v>4</v>
      </c>
      <c r="K2" s="1"/>
    </row>
    <row r="3" spans="1:11" x14ac:dyDescent="0.25">
      <c r="A3" s="59"/>
      <c r="B3" s="66" t="s">
        <v>5</v>
      </c>
      <c r="C3" s="67"/>
      <c r="D3" s="68"/>
      <c r="E3" s="69"/>
      <c r="F3" s="69"/>
      <c r="G3" s="69"/>
      <c r="H3" s="70"/>
      <c r="I3" s="41"/>
      <c r="J3" s="41"/>
      <c r="K3" s="1"/>
    </row>
    <row r="4" spans="1:11" x14ac:dyDescent="0.25">
      <c r="A4" s="111"/>
      <c r="B4" s="112"/>
      <c r="C4" s="112"/>
      <c r="D4" s="112"/>
      <c r="E4" s="112"/>
      <c r="F4" s="112"/>
      <c r="G4" s="112"/>
      <c r="H4" s="112"/>
      <c r="I4" s="112"/>
      <c r="J4" s="113"/>
      <c r="K4" s="1"/>
    </row>
    <row r="5" spans="1:11" ht="3" customHeight="1" x14ac:dyDescent="0.25">
      <c r="A5" s="91"/>
      <c r="B5" s="91"/>
      <c r="C5" s="91"/>
      <c r="D5" s="91"/>
      <c r="E5" s="91"/>
      <c r="F5" s="91"/>
      <c r="G5" s="91"/>
      <c r="H5" s="91"/>
      <c r="I5" s="91"/>
      <c r="J5" s="91"/>
      <c r="K5" s="1"/>
    </row>
    <row r="6" spans="1:11" x14ac:dyDescent="0.25">
      <c r="A6" s="77" t="s">
        <v>6</v>
      </c>
      <c r="B6" s="77"/>
      <c r="C6" s="77"/>
      <c r="D6" s="77"/>
      <c r="E6" s="77"/>
      <c r="F6" s="77"/>
      <c r="G6" s="77"/>
      <c r="H6" s="77"/>
      <c r="I6" s="77"/>
      <c r="J6" s="77"/>
      <c r="K6" s="1"/>
    </row>
    <row r="7" spans="1:11" x14ac:dyDescent="0.25">
      <c r="A7" s="73" t="s">
        <v>7</v>
      </c>
      <c r="B7" s="73"/>
      <c r="C7" s="73"/>
      <c r="D7" s="73"/>
      <c r="E7" s="73"/>
      <c r="F7" s="73"/>
      <c r="G7" s="73"/>
      <c r="H7" s="73"/>
      <c r="I7" s="73"/>
      <c r="J7" s="73"/>
      <c r="K7" s="1"/>
    </row>
    <row r="8" spans="1:11" x14ac:dyDescent="0.25">
      <c r="A8" s="7" t="s">
        <v>8</v>
      </c>
      <c r="B8" s="89" t="s">
        <v>9</v>
      </c>
      <c r="C8" s="89"/>
      <c r="D8" s="89"/>
      <c r="E8" s="89"/>
      <c r="F8" s="89"/>
      <c r="G8" s="89"/>
      <c r="H8" s="89"/>
      <c r="I8" s="89"/>
      <c r="J8" s="89"/>
      <c r="K8" s="1"/>
    </row>
    <row r="9" spans="1:11" ht="15" customHeight="1" x14ac:dyDescent="0.25">
      <c r="A9" s="8" t="s">
        <v>10</v>
      </c>
      <c r="B9" s="89" t="s">
        <v>11</v>
      </c>
      <c r="C9" s="89"/>
      <c r="D9" s="89"/>
      <c r="E9" s="89"/>
      <c r="F9" s="89"/>
      <c r="G9" s="89"/>
      <c r="H9" s="89"/>
      <c r="I9" s="89"/>
      <c r="J9" s="89"/>
      <c r="K9" s="1"/>
    </row>
    <row r="10" spans="1:11" x14ac:dyDescent="0.25">
      <c r="A10" s="8" t="s">
        <v>12</v>
      </c>
      <c r="B10" s="89" t="s">
        <v>11</v>
      </c>
      <c r="C10" s="89"/>
      <c r="D10" s="89"/>
      <c r="E10" s="89"/>
      <c r="F10" s="89"/>
      <c r="G10" s="89"/>
      <c r="H10" s="89"/>
      <c r="I10" s="89"/>
      <c r="J10" s="89"/>
      <c r="K10" s="1"/>
    </row>
    <row r="11" spans="1:11" ht="31.5" customHeight="1" x14ac:dyDescent="0.25">
      <c r="A11" s="7" t="s">
        <v>13</v>
      </c>
      <c r="B11" s="102" t="s">
        <v>14</v>
      </c>
      <c r="C11" s="102"/>
      <c r="D11" s="102"/>
      <c r="E11" s="102"/>
      <c r="F11" s="102"/>
      <c r="G11" s="102"/>
      <c r="H11" s="102"/>
      <c r="I11" s="102"/>
      <c r="J11" s="102"/>
    </row>
    <row r="12" spans="1:11" ht="33.75" customHeight="1" x14ac:dyDescent="0.25">
      <c r="A12" s="7" t="s">
        <v>15</v>
      </c>
      <c r="B12" s="102" t="s">
        <v>67</v>
      </c>
      <c r="C12" s="102"/>
      <c r="D12" s="102"/>
      <c r="E12" s="102"/>
      <c r="F12" s="102"/>
      <c r="G12" s="102"/>
      <c r="H12" s="102"/>
      <c r="I12" s="102"/>
      <c r="J12" s="102"/>
    </row>
    <row r="13" spans="1:11" x14ac:dyDescent="0.25">
      <c r="A13" s="77" t="s">
        <v>17</v>
      </c>
      <c r="B13" s="77"/>
      <c r="C13" s="77"/>
      <c r="D13" s="77"/>
      <c r="E13" s="77"/>
      <c r="F13" s="77"/>
      <c r="G13" s="77"/>
      <c r="H13" s="77"/>
      <c r="I13" s="77"/>
      <c r="J13" s="77"/>
    </row>
    <row r="14" spans="1:11" ht="27.75" customHeight="1" x14ac:dyDescent="0.25">
      <c r="A14" s="7" t="s">
        <v>18</v>
      </c>
      <c r="B14" s="21">
        <f>_xlfn.NUMBERVALUE(LEFT($B$16,1))</f>
        <v>3</v>
      </c>
      <c r="C14" s="103" t="str">
        <f>IFERROR(VLOOKUP(B14,'[1]Validacion datos'!A2:B5,2,FALSE),"")</f>
        <v>DESARROLLO PRODUCTIVO</v>
      </c>
      <c r="D14" s="103"/>
      <c r="E14" s="103"/>
      <c r="F14" s="103"/>
      <c r="G14" s="103"/>
      <c r="H14" s="103"/>
      <c r="I14" s="103"/>
      <c r="J14" s="103"/>
    </row>
    <row r="15" spans="1:11" ht="26.25" customHeight="1" x14ac:dyDescent="0.25">
      <c r="A15" s="7" t="s">
        <v>19</v>
      </c>
      <c r="B15" s="22">
        <f>_xlfn.NUMBERVALUE(LEFT(B16,3))</f>
        <v>3.3</v>
      </c>
      <c r="C15" s="103" t="s">
        <v>20</v>
      </c>
      <c r="D15" s="103"/>
      <c r="E15" s="103"/>
      <c r="F15" s="103"/>
      <c r="G15" s="103"/>
      <c r="H15" s="103"/>
      <c r="I15" s="103"/>
      <c r="J15" s="103"/>
    </row>
    <row r="16" spans="1:11" ht="31.5" customHeight="1" x14ac:dyDescent="0.25">
      <c r="A16" s="7" t="s">
        <v>21</v>
      </c>
      <c r="B16" s="23" t="s">
        <v>22</v>
      </c>
      <c r="C16" s="10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03"/>
      <c r="E16" s="103"/>
      <c r="F16" s="103"/>
      <c r="G16" s="103"/>
      <c r="H16" s="103"/>
      <c r="I16" s="103"/>
      <c r="J16" s="103"/>
    </row>
    <row r="17" spans="1:11" x14ac:dyDescent="0.25">
      <c r="A17" s="77" t="s">
        <v>23</v>
      </c>
      <c r="B17" s="77"/>
      <c r="C17" s="77"/>
      <c r="D17" s="77"/>
      <c r="E17" s="77"/>
      <c r="F17" s="77"/>
      <c r="G17" s="77"/>
      <c r="H17" s="77"/>
      <c r="I17" s="77"/>
      <c r="J17" s="77"/>
    </row>
    <row r="18" spans="1:11" ht="21.75" customHeight="1" x14ac:dyDescent="0.25">
      <c r="A18" s="7" t="s">
        <v>24</v>
      </c>
      <c r="B18" s="74" t="s">
        <v>68</v>
      </c>
      <c r="C18" s="74"/>
      <c r="D18" s="74"/>
      <c r="E18" s="74"/>
      <c r="F18" s="74"/>
      <c r="G18" s="74"/>
      <c r="H18" s="74"/>
      <c r="I18" s="74"/>
      <c r="J18" s="74"/>
    </row>
    <row r="19" spans="1:11" ht="54" customHeight="1" x14ac:dyDescent="0.25">
      <c r="A19" s="9" t="s">
        <v>26</v>
      </c>
      <c r="B19" s="74" t="s">
        <v>69</v>
      </c>
      <c r="C19" s="74"/>
      <c r="D19" s="74"/>
      <c r="E19" s="74"/>
      <c r="F19" s="74"/>
      <c r="G19" s="74"/>
      <c r="H19" s="74"/>
      <c r="I19" s="74"/>
      <c r="J19" s="74"/>
    </row>
    <row r="20" spans="1:11" ht="24" customHeight="1" x14ac:dyDescent="0.25">
      <c r="A20" s="9" t="s">
        <v>28</v>
      </c>
      <c r="B20" s="74" t="s">
        <v>70</v>
      </c>
      <c r="C20" s="74"/>
      <c r="D20" s="74"/>
      <c r="E20" s="74"/>
      <c r="F20" s="74"/>
      <c r="G20" s="74"/>
      <c r="H20" s="74"/>
      <c r="I20" s="74"/>
      <c r="J20" s="74"/>
    </row>
    <row r="21" spans="1:11" ht="21.75" customHeight="1" x14ac:dyDescent="0.25">
      <c r="A21" s="9" t="s">
        <v>30</v>
      </c>
      <c r="B21" s="74"/>
      <c r="C21" s="74"/>
      <c r="D21" s="74"/>
      <c r="E21" s="74"/>
      <c r="F21" s="74"/>
      <c r="G21" s="74"/>
      <c r="H21" s="74"/>
      <c r="I21" s="74"/>
      <c r="J21" s="74"/>
      <c r="K21" s="1"/>
    </row>
    <row r="22" spans="1:11" x14ac:dyDescent="0.25">
      <c r="A22" s="77" t="s">
        <v>32</v>
      </c>
      <c r="B22" s="77"/>
      <c r="C22" s="77"/>
      <c r="D22" s="77"/>
      <c r="E22" s="77"/>
      <c r="F22" s="77"/>
      <c r="G22" s="77"/>
      <c r="H22" s="77"/>
      <c r="I22" s="77"/>
      <c r="J22" s="77"/>
    </row>
    <row r="23" spans="1:11" x14ac:dyDescent="0.25">
      <c r="A23" s="73" t="s">
        <v>33</v>
      </c>
      <c r="B23" s="73"/>
      <c r="C23" s="73"/>
      <c r="D23" s="73"/>
      <c r="E23" s="73"/>
      <c r="F23" s="73"/>
      <c r="G23" s="73"/>
      <c r="H23" s="73"/>
      <c r="I23" s="73"/>
      <c r="J23" s="73"/>
      <c r="K23" s="1"/>
    </row>
    <row r="24" spans="1:11" ht="15" customHeight="1" x14ac:dyDescent="0.25">
      <c r="A24" s="79" t="s">
        <v>34</v>
      </c>
      <c r="B24" s="79"/>
      <c r="C24" s="79" t="s">
        <v>35</v>
      </c>
      <c r="D24" s="79"/>
      <c r="E24" s="79"/>
      <c r="F24" s="79" t="s">
        <v>36</v>
      </c>
      <c r="G24" s="79"/>
      <c r="H24" s="79"/>
      <c r="I24" s="79" t="s">
        <v>37</v>
      </c>
      <c r="J24" s="79"/>
    </row>
    <row r="25" spans="1:11" s="5" customFormat="1" x14ac:dyDescent="0.25">
      <c r="A25" s="98">
        <v>3450000</v>
      </c>
      <c r="B25" s="98"/>
      <c r="C25" s="98">
        <v>2050000</v>
      </c>
      <c r="D25" s="98"/>
      <c r="E25" s="98"/>
      <c r="F25" s="98">
        <v>41552.5</v>
      </c>
      <c r="G25" s="98"/>
      <c r="H25" s="98"/>
      <c r="I25" s="99">
        <f>+F25/C25</f>
        <v>2.026951219512195E-2</v>
      </c>
      <c r="J25" s="99"/>
      <c r="K25" s="4"/>
    </row>
    <row r="26" spans="1:11" x14ac:dyDescent="0.25">
      <c r="A26" s="73" t="s">
        <v>38</v>
      </c>
      <c r="B26" s="73"/>
      <c r="C26" s="73"/>
      <c r="D26" s="73"/>
      <c r="E26" s="73"/>
      <c r="F26" s="73"/>
      <c r="G26" s="73"/>
      <c r="H26" s="73"/>
      <c r="I26" s="73"/>
      <c r="J26" s="73"/>
      <c r="K26" s="1"/>
    </row>
    <row r="27" spans="1:11" ht="15.75" customHeight="1" x14ac:dyDescent="0.25">
      <c r="A27" s="101"/>
      <c r="B27" s="101"/>
      <c r="C27" s="82" t="s">
        <v>39</v>
      </c>
      <c r="D27" s="83"/>
      <c r="E27" s="84" t="s">
        <v>40</v>
      </c>
      <c r="F27" s="83"/>
      <c r="G27" s="84" t="s">
        <v>41</v>
      </c>
      <c r="H27" s="83"/>
      <c r="I27" s="85" t="s">
        <v>42</v>
      </c>
      <c r="J27" s="100"/>
    </row>
    <row r="28" spans="1:11" ht="31.5" x14ac:dyDescent="0.25">
      <c r="A28" s="34" t="s">
        <v>43</v>
      </c>
      <c r="B28" s="34" t="s">
        <v>44</v>
      </c>
      <c r="C28" s="34" t="s">
        <v>45</v>
      </c>
      <c r="D28" s="34" t="s">
        <v>46</v>
      </c>
      <c r="E28" s="34" t="s">
        <v>47</v>
      </c>
      <c r="F28" s="34" t="s">
        <v>48</v>
      </c>
      <c r="G28" s="34" t="s">
        <v>49</v>
      </c>
      <c r="H28" s="34" t="s">
        <v>50</v>
      </c>
      <c r="I28" s="34" t="s">
        <v>51</v>
      </c>
      <c r="J28" s="34" t="s">
        <v>52</v>
      </c>
    </row>
    <row r="29" spans="1:11" s="52" customFormat="1" ht="71.25" customHeight="1" x14ac:dyDescent="0.25">
      <c r="A29" s="24" t="s">
        <v>78</v>
      </c>
      <c r="B29" s="53" t="s">
        <v>79</v>
      </c>
      <c r="C29" s="46">
        <v>100000</v>
      </c>
      <c r="D29" s="46">
        <v>2050000</v>
      </c>
      <c r="E29" s="46">
        <v>50437</v>
      </c>
      <c r="F29" s="46">
        <v>37550</v>
      </c>
      <c r="G29" s="46">
        <v>25936</v>
      </c>
      <c r="H29" s="43">
        <v>41552.5</v>
      </c>
      <c r="I29" s="47">
        <f>+Tabla172[[#This Row],[Física (E)]]/Tabla172[[#This Row],[Física (C)]]</f>
        <v>0.51422566766461131</v>
      </c>
      <c r="J29" s="47">
        <f>+Tabla172[[#This Row],[Financiera  (F)]]/Tabla172[[#This Row],[Financiera (D)]]</f>
        <v>1.1065912117177097</v>
      </c>
      <c r="K29" s="51"/>
    </row>
    <row r="30" spans="1:11" x14ac:dyDescent="0.25">
      <c r="A30" s="77" t="s">
        <v>55</v>
      </c>
      <c r="B30" s="77"/>
      <c r="C30" s="77"/>
      <c r="D30" s="77"/>
      <c r="E30" s="77"/>
      <c r="F30" s="77"/>
      <c r="G30" s="77"/>
      <c r="H30" s="77"/>
      <c r="I30" s="77"/>
      <c r="J30" s="77"/>
    </row>
    <row r="31" spans="1:11" x14ac:dyDescent="0.25">
      <c r="A31" s="73" t="s">
        <v>56</v>
      </c>
      <c r="B31" s="73"/>
      <c r="C31" s="73"/>
      <c r="D31" s="73"/>
      <c r="E31" s="73"/>
      <c r="F31" s="73"/>
      <c r="G31" s="73"/>
      <c r="H31" s="73"/>
      <c r="I31" s="73"/>
      <c r="J31" s="73"/>
      <c r="K31" s="1"/>
    </row>
    <row r="32" spans="1:11" ht="20.25" customHeight="1" x14ac:dyDescent="0.25">
      <c r="A32" s="10" t="s">
        <v>57</v>
      </c>
      <c r="B32" s="74" t="s">
        <v>80</v>
      </c>
      <c r="C32" s="74"/>
      <c r="D32" s="74"/>
      <c r="E32" s="74"/>
      <c r="F32" s="74"/>
      <c r="G32" s="74"/>
      <c r="H32" s="74"/>
      <c r="I32" s="74"/>
      <c r="J32" s="74"/>
    </row>
    <row r="33" spans="1:11" ht="85.5" customHeight="1" x14ac:dyDescent="0.25">
      <c r="A33" s="10" t="s">
        <v>59</v>
      </c>
      <c r="B33" s="114" t="s">
        <v>81</v>
      </c>
      <c r="C33" s="114"/>
      <c r="D33" s="114"/>
      <c r="E33" s="114"/>
      <c r="F33" s="114"/>
      <c r="G33" s="114"/>
      <c r="H33" s="114"/>
      <c r="I33" s="114"/>
      <c r="J33" s="114"/>
    </row>
    <row r="34" spans="1:11" ht="84" customHeight="1" x14ac:dyDescent="0.25">
      <c r="A34" s="10" t="s">
        <v>61</v>
      </c>
      <c r="B34" s="76" t="s">
        <v>101</v>
      </c>
      <c r="C34" s="115"/>
      <c r="D34" s="115"/>
      <c r="E34" s="115"/>
      <c r="F34" s="115"/>
      <c r="G34" s="115"/>
      <c r="H34" s="115"/>
      <c r="I34" s="115"/>
      <c r="J34" s="115"/>
    </row>
    <row r="35" spans="1:11" ht="136.5" customHeight="1" x14ac:dyDescent="0.25">
      <c r="A35" s="10" t="s">
        <v>62</v>
      </c>
      <c r="B35" s="76" t="s">
        <v>100</v>
      </c>
      <c r="C35" s="76"/>
      <c r="D35" s="76"/>
      <c r="E35" s="76"/>
      <c r="F35" s="76"/>
      <c r="G35" s="76"/>
      <c r="H35" s="76"/>
      <c r="I35" s="76"/>
      <c r="J35" s="76"/>
    </row>
    <row r="36" spans="1:11" x14ac:dyDescent="0.25">
      <c r="A36" s="77" t="s">
        <v>63</v>
      </c>
      <c r="B36" s="77"/>
      <c r="C36" s="77"/>
      <c r="D36" s="77"/>
      <c r="E36" s="77"/>
      <c r="F36" s="77"/>
      <c r="G36" s="77"/>
      <c r="H36" s="77"/>
      <c r="I36" s="77"/>
      <c r="J36" s="77"/>
    </row>
    <row r="37" spans="1:11" x14ac:dyDescent="0.25">
      <c r="A37" s="71" t="s">
        <v>64</v>
      </c>
      <c r="B37" s="71"/>
      <c r="C37" s="71"/>
      <c r="D37" s="71"/>
      <c r="E37" s="71"/>
      <c r="F37" s="71"/>
      <c r="G37" s="71"/>
      <c r="H37" s="71"/>
      <c r="I37" s="71"/>
      <c r="J37" s="71"/>
      <c r="K37" s="1"/>
    </row>
    <row r="38" spans="1:11" ht="32.25" customHeight="1" x14ac:dyDescent="0.25">
      <c r="A38" s="74" t="s">
        <v>97</v>
      </c>
      <c r="B38" s="74"/>
      <c r="C38" s="74"/>
      <c r="D38" s="74"/>
      <c r="E38" s="74"/>
      <c r="F38" s="74"/>
      <c r="G38" s="74"/>
      <c r="H38" s="74"/>
      <c r="I38" s="74"/>
      <c r="J38" s="74"/>
    </row>
    <row r="39" spans="1:11" x14ac:dyDescent="0.25">
      <c r="A39" s="36"/>
      <c r="B39" s="36"/>
      <c r="C39" s="36"/>
      <c r="D39" s="36"/>
      <c r="E39" s="36"/>
      <c r="F39" s="36"/>
      <c r="G39" s="36"/>
      <c r="H39" s="36"/>
      <c r="I39" s="36"/>
      <c r="J39" s="36"/>
    </row>
    <row r="40" spans="1:11" x14ac:dyDescent="0.25">
      <c r="A40" s="36"/>
      <c r="B40" s="36"/>
      <c r="C40" s="36"/>
      <c r="D40" s="36"/>
      <c r="E40" s="36"/>
      <c r="F40" s="36"/>
      <c r="G40" s="36"/>
      <c r="H40" s="36"/>
      <c r="I40" s="36"/>
      <c r="J40" s="36"/>
    </row>
    <row r="41" spans="1:11" ht="37.5" customHeight="1" x14ac:dyDescent="0.25">
      <c r="A41" s="36"/>
      <c r="B41" s="36"/>
      <c r="C41" s="36"/>
      <c r="D41" s="36"/>
      <c r="E41" s="36"/>
      <c r="F41" s="36"/>
      <c r="G41" s="36"/>
      <c r="H41" s="36"/>
      <c r="I41" s="36"/>
      <c r="J41" s="36"/>
    </row>
    <row r="42" spans="1:11" ht="31.5" customHeight="1" x14ac:dyDescent="0.25">
      <c r="A42" s="36"/>
      <c r="B42" s="36"/>
      <c r="C42" s="36"/>
      <c r="D42" s="36"/>
      <c r="E42" s="36"/>
      <c r="F42" s="36"/>
      <c r="G42" s="36"/>
      <c r="H42" s="36"/>
      <c r="I42" s="36"/>
      <c r="J42" s="36"/>
    </row>
    <row r="43" spans="1:11" ht="30.75" customHeight="1" x14ac:dyDescent="0.25">
      <c r="A43" s="36"/>
      <c r="B43" s="36"/>
      <c r="C43" s="36"/>
      <c r="D43" s="36"/>
      <c r="E43" s="36"/>
      <c r="F43" s="36"/>
      <c r="G43" s="36"/>
      <c r="H43" s="36"/>
      <c r="I43" s="36"/>
      <c r="J43" s="36"/>
    </row>
    <row r="44" spans="1:11" x14ac:dyDescent="0.25">
      <c r="A44" s="36"/>
      <c r="B44" s="36"/>
      <c r="C44" s="36"/>
      <c r="D44" s="36"/>
      <c r="E44" s="36"/>
      <c r="F44" s="36"/>
      <c r="G44" s="36"/>
      <c r="H44" s="36"/>
      <c r="I44" s="36"/>
      <c r="J44" s="36"/>
    </row>
    <row r="45" spans="1:11" x14ac:dyDescent="0.25">
      <c r="A45" s="36"/>
      <c r="B45" s="36"/>
      <c r="C45" s="36"/>
      <c r="D45" s="36"/>
      <c r="E45" s="36"/>
      <c r="F45" s="36"/>
      <c r="G45" s="116"/>
      <c r="H45" s="116"/>
      <c r="I45" s="116"/>
      <c r="J45" s="116"/>
    </row>
    <row r="46" spans="1:11" x14ac:dyDescent="0.25">
      <c r="A46" s="36"/>
      <c r="B46" s="36"/>
      <c r="C46" s="36"/>
      <c r="D46" s="36"/>
      <c r="E46" s="36"/>
      <c r="F46" s="36"/>
      <c r="G46" s="88"/>
      <c r="H46" s="88"/>
      <c r="I46" s="88"/>
      <c r="J46" s="88"/>
    </row>
    <row r="47" spans="1:11" x14ac:dyDescent="0.25">
      <c r="A47" s="36"/>
      <c r="B47" s="36"/>
      <c r="C47" s="36"/>
      <c r="D47" s="36"/>
      <c r="E47" s="36"/>
      <c r="F47" s="36"/>
      <c r="G47" s="88"/>
      <c r="H47" s="88"/>
      <c r="I47" s="88"/>
      <c r="J47" s="88"/>
    </row>
    <row r="48" spans="1:11" x14ac:dyDescent="0.25">
      <c r="A48" s="36"/>
      <c r="B48" s="36"/>
      <c r="C48" s="36"/>
      <c r="D48" s="36"/>
      <c r="E48" s="36"/>
      <c r="F48" s="36"/>
      <c r="G48" s="36"/>
      <c r="H48" s="36"/>
      <c r="I48" s="36"/>
      <c r="J48" s="36"/>
    </row>
    <row r="49" spans="1:10" x14ac:dyDescent="0.25">
      <c r="A49" s="36"/>
      <c r="B49" s="36"/>
      <c r="C49" s="36"/>
      <c r="D49" s="36"/>
      <c r="E49" s="36"/>
      <c r="F49" s="36"/>
      <c r="G49" s="36"/>
      <c r="H49" s="36"/>
      <c r="I49" s="36"/>
      <c r="J49" s="36"/>
    </row>
    <row r="50" spans="1:10" x14ac:dyDescent="0.25">
      <c r="A50" s="36"/>
      <c r="B50" s="36"/>
      <c r="C50" s="36"/>
      <c r="D50" s="36"/>
      <c r="E50" s="36"/>
      <c r="F50" s="36"/>
      <c r="G50" s="36"/>
      <c r="H50" s="36"/>
      <c r="I50" s="36"/>
      <c r="J50" s="36"/>
    </row>
    <row r="51" spans="1:10" x14ac:dyDescent="0.25">
      <c r="A51" s="36"/>
      <c r="B51" s="36"/>
      <c r="C51" s="36"/>
      <c r="D51" s="36"/>
      <c r="E51" s="36"/>
      <c r="F51" s="36"/>
      <c r="G51" s="36"/>
      <c r="H51" s="36"/>
      <c r="I51" s="36"/>
      <c r="J51" s="36"/>
    </row>
    <row r="52" spans="1:10" x14ac:dyDescent="0.25">
      <c r="A52" s="36"/>
      <c r="B52" s="36"/>
      <c r="C52" s="36"/>
      <c r="D52" s="36"/>
      <c r="E52" s="36"/>
      <c r="F52" s="36"/>
      <c r="G52" s="36"/>
      <c r="H52" s="36"/>
      <c r="I52" s="36"/>
      <c r="J52" s="36"/>
    </row>
    <row r="53" spans="1:10" x14ac:dyDescent="0.25">
      <c r="A53" s="36"/>
      <c r="B53" s="36"/>
      <c r="C53" s="36"/>
      <c r="D53" s="36"/>
      <c r="E53" s="36"/>
      <c r="F53" s="36"/>
      <c r="G53" s="36"/>
      <c r="H53" s="36"/>
      <c r="I53" s="36"/>
      <c r="J53" s="36"/>
    </row>
    <row r="54" spans="1:10" x14ac:dyDescent="0.25">
      <c r="A54" s="36"/>
      <c r="B54" s="36"/>
      <c r="C54" s="36"/>
      <c r="D54" s="36"/>
      <c r="E54" s="36"/>
      <c r="F54" s="36"/>
      <c r="G54" s="36"/>
      <c r="H54" s="36"/>
      <c r="I54" s="36"/>
      <c r="J54" s="36"/>
    </row>
    <row r="55" spans="1:10" x14ac:dyDescent="0.25">
      <c r="A55" s="36"/>
      <c r="B55" s="36"/>
      <c r="C55" s="36"/>
      <c r="D55" s="36"/>
      <c r="E55" s="36"/>
      <c r="F55" s="36"/>
      <c r="G55" s="36"/>
      <c r="H55" s="36"/>
      <c r="I55" s="36"/>
      <c r="J55" s="36"/>
    </row>
    <row r="56" spans="1:10" x14ac:dyDescent="0.25">
      <c r="A56" s="36"/>
      <c r="B56" s="36"/>
      <c r="C56" s="36"/>
      <c r="D56" s="36"/>
      <c r="E56" s="36"/>
      <c r="F56" s="36"/>
      <c r="G56" s="36"/>
      <c r="H56" s="36"/>
      <c r="I56" s="36"/>
      <c r="J56" s="36"/>
    </row>
    <row r="57" spans="1:10" x14ac:dyDescent="0.25">
      <c r="A57" s="36"/>
      <c r="B57" s="36"/>
      <c r="C57" s="36"/>
      <c r="D57" s="36"/>
      <c r="E57" s="36"/>
      <c r="F57" s="36"/>
      <c r="G57" s="36"/>
      <c r="H57" s="36"/>
      <c r="I57" s="36"/>
      <c r="J57" s="36"/>
    </row>
  </sheetData>
  <mergeCells count="52">
    <mergeCell ref="G47:J47"/>
    <mergeCell ref="A30:J30"/>
    <mergeCell ref="A31:J31"/>
    <mergeCell ref="B32:J32"/>
    <mergeCell ref="B33:J33"/>
    <mergeCell ref="B34:J34"/>
    <mergeCell ref="B35:J35"/>
    <mergeCell ref="A36:J36"/>
    <mergeCell ref="A37:J37"/>
    <mergeCell ref="A38:J38"/>
    <mergeCell ref="G45:J45"/>
    <mergeCell ref="G46:J46"/>
    <mergeCell ref="A25:B25"/>
    <mergeCell ref="C25:E25"/>
    <mergeCell ref="F25:H25"/>
    <mergeCell ref="I25:J25"/>
    <mergeCell ref="A26:J26"/>
    <mergeCell ref="A27:B27"/>
    <mergeCell ref="C27:D27"/>
    <mergeCell ref="E27:F27"/>
    <mergeCell ref="G27:H27"/>
    <mergeCell ref="I27:J27"/>
    <mergeCell ref="A22:J22"/>
    <mergeCell ref="A23:J23"/>
    <mergeCell ref="A24:B24"/>
    <mergeCell ref="C24:E24"/>
    <mergeCell ref="F24:H24"/>
    <mergeCell ref="I24:J24"/>
    <mergeCell ref="B21:J21"/>
    <mergeCell ref="B10:J10"/>
    <mergeCell ref="B11:J11"/>
    <mergeCell ref="B12:J12"/>
    <mergeCell ref="A13:J13"/>
    <mergeCell ref="C14:J14"/>
    <mergeCell ref="C15:J15"/>
    <mergeCell ref="C16:J16"/>
    <mergeCell ref="A17:J17"/>
    <mergeCell ref="B18:J18"/>
    <mergeCell ref="B19:J19"/>
    <mergeCell ref="B20:J20"/>
    <mergeCell ref="B9:J9"/>
    <mergeCell ref="A1:A3"/>
    <mergeCell ref="B1:J1"/>
    <mergeCell ref="B2:C2"/>
    <mergeCell ref="D2:H2"/>
    <mergeCell ref="B3:C3"/>
    <mergeCell ref="D3:H3"/>
    <mergeCell ref="A4:J4"/>
    <mergeCell ref="A5:J5"/>
    <mergeCell ref="A6:J6"/>
    <mergeCell ref="A7:J7"/>
    <mergeCell ref="B8:J8"/>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 E29"/>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2"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2"/>
  <sheetViews>
    <sheetView view="pageBreakPreview" topLeftCell="A15" zoomScale="55" zoomScaleNormal="70" zoomScaleSheetLayoutView="55" workbookViewId="0">
      <selection activeCell="B39" sqref="B39"/>
    </sheetView>
  </sheetViews>
  <sheetFormatPr baseColWidth="10" defaultColWidth="11.42578125" defaultRowHeight="15" x14ac:dyDescent="0.25"/>
  <cols>
    <col min="1" max="1" width="33.140625" style="27" customWidth="1"/>
    <col min="2" max="2" width="25" style="27" customWidth="1"/>
    <col min="3" max="3" width="12.7109375" style="27" customWidth="1"/>
    <col min="4" max="4" width="16.85546875" style="27" customWidth="1"/>
    <col min="5" max="5" width="12.7109375" style="27" customWidth="1"/>
    <col min="6" max="6" width="16.85546875" style="27" customWidth="1"/>
    <col min="7" max="7" width="12.7109375" style="27" customWidth="1"/>
    <col min="8" max="8" width="16.7109375" style="27" bestFit="1" customWidth="1"/>
    <col min="9" max="9" width="17.28515625" style="27" customWidth="1"/>
    <col min="10" max="10" width="16.42578125" style="27" customWidth="1"/>
    <col min="11" max="11" width="11.42578125" style="27"/>
    <col min="12" max="16384" width="11.42578125" style="29"/>
  </cols>
  <sheetData>
    <row r="1" spans="1:11" s="2" customFormat="1" ht="18.75" x14ac:dyDescent="0.25">
      <c r="A1" s="57"/>
      <c r="B1" s="60" t="s">
        <v>0</v>
      </c>
      <c r="C1" s="61"/>
      <c r="D1" s="61"/>
      <c r="E1" s="61"/>
      <c r="F1" s="61"/>
      <c r="G1" s="61"/>
      <c r="H1" s="61"/>
      <c r="I1" s="61"/>
      <c r="J1" s="62"/>
      <c r="K1" s="1"/>
    </row>
    <row r="2" spans="1:11" s="2" customFormat="1" ht="15.75" x14ac:dyDescent="0.25">
      <c r="A2" s="58"/>
      <c r="B2" s="63" t="s">
        <v>1</v>
      </c>
      <c r="C2" s="64"/>
      <c r="D2" s="63" t="s">
        <v>2</v>
      </c>
      <c r="E2" s="65"/>
      <c r="F2" s="65"/>
      <c r="G2" s="65"/>
      <c r="H2" s="64"/>
      <c r="I2" s="40" t="s">
        <v>3</v>
      </c>
      <c r="J2" s="40" t="s">
        <v>4</v>
      </c>
      <c r="K2" s="1"/>
    </row>
    <row r="3" spans="1:11" s="2" customFormat="1" ht="25.5" customHeight="1" x14ac:dyDescent="0.25">
      <c r="A3" s="59"/>
      <c r="B3" s="66" t="s">
        <v>5</v>
      </c>
      <c r="C3" s="67"/>
      <c r="D3" s="68"/>
      <c r="E3" s="69"/>
      <c r="F3" s="69"/>
      <c r="G3" s="69"/>
      <c r="H3" s="70"/>
      <c r="I3" s="41"/>
      <c r="J3" s="41"/>
      <c r="K3" s="1"/>
    </row>
    <row r="4" spans="1:11" ht="15.75" x14ac:dyDescent="0.25">
      <c r="A4" s="121"/>
      <c r="B4" s="121"/>
      <c r="C4" s="121"/>
      <c r="D4" s="121"/>
      <c r="E4" s="121"/>
      <c r="F4" s="121"/>
      <c r="G4" s="121"/>
      <c r="H4" s="121"/>
      <c r="I4" s="121"/>
      <c r="J4" s="121"/>
      <c r="K4" s="30"/>
    </row>
    <row r="5" spans="1:11" ht="3" customHeight="1" x14ac:dyDescent="0.25">
      <c r="A5" s="122"/>
      <c r="B5" s="122"/>
      <c r="C5" s="122"/>
      <c r="D5" s="122"/>
      <c r="E5" s="122"/>
      <c r="F5" s="122"/>
      <c r="G5" s="122"/>
      <c r="H5" s="122"/>
      <c r="I5" s="122"/>
      <c r="J5" s="122"/>
      <c r="K5" s="30"/>
    </row>
    <row r="6" spans="1:11" ht="15.75" x14ac:dyDescent="0.25">
      <c r="A6" s="77" t="s">
        <v>6</v>
      </c>
      <c r="B6" s="77"/>
      <c r="C6" s="77"/>
      <c r="D6" s="77"/>
      <c r="E6" s="77"/>
      <c r="F6" s="77"/>
      <c r="G6" s="77"/>
      <c r="H6" s="77"/>
      <c r="I6" s="77"/>
      <c r="J6" s="77"/>
      <c r="K6" s="30"/>
    </row>
    <row r="7" spans="1:11" ht="15.75" x14ac:dyDescent="0.25">
      <c r="A7" s="73" t="s">
        <v>7</v>
      </c>
      <c r="B7" s="73"/>
      <c r="C7" s="73"/>
      <c r="D7" s="73"/>
      <c r="E7" s="73"/>
      <c r="F7" s="73"/>
      <c r="G7" s="73"/>
      <c r="H7" s="73"/>
      <c r="I7" s="73"/>
      <c r="J7" s="73"/>
      <c r="K7" s="30"/>
    </row>
    <row r="8" spans="1:11" ht="18" customHeight="1" x14ac:dyDescent="0.25">
      <c r="A8" s="7" t="s">
        <v>8</v>
      </c>
      <c r="B8" s="120" t="s">
        <v>9</v>
      </c>
      <c r="C8" s="120"/>
      <c r="D8" s="120"/>
      <c r="E8" s="120"/>
      <c r="F8" s="120"/>
      <c r="G8" s="120"/>
      <c r="H8" s="120"/>
      <c r="I8" s="120"/>
      <c r="J8" s="120"/>
      <c r="K8" s="30"/>
    </row>
    <row r="9" spans="1:11" ht="18" customHeight="1" x14ac:dyDescent="0.25">
      <c r="A9" s="31" t="s">
        <v>10</v>
      </c>
      <c r="B9" s="120" t="s">
        <v>11</v>
      </c>
      <c r="C9" s="120"/>
      <c r="D9" s="120"/>
      <c r="E9" s="120"/>
      <c r="F9" s="120"/>
      <c r="G9" s="120"/>
      <c r="H9" s="120"/>
      <c r="I9" s="120"/>
      <c r="J9" s="120"/>
      <c r="K9" s="30"/>
    </row>
    <row r="10" spans="1:11" ht="18" customHeight="1" x14ac:dyDescent="0.25">
      <c r="A10" s="31" t="s">
        <v>12</v>
      </c>
      <c r="B10" s="120" t="s">
        <v>11</v>
      </c>
      <c r="C10" s="120"/>
      <c r="D10" s="120"/>
      <c r="E10" s="120"/>
      <c r="F10" s="120"/>
      <c r="G10" s="120"/>
      <c r="H10" s="120"/>
      <c r="I10" s="120"/>
      <c r="J10" s="120"/>
      <c r="K10" s="30"/>
    </row>
    <row r="11" spans="1:11" ht="47.25" customHeight="1" x14ac:dyDescent="0.25">
      <c r="A11" s="7" t="s">
        <v>13</v>
      </c>
      <c r="B11" s="72" t="s">
        <v>14</v>
      </c>
      <c r="C11" s="72"/>
      <c r="D11" s="72"/>
      <c r="E11" s="72"/>
      <c r="F11" s="72"/>
      <c r="G11" s="72"/>
      <c r="H11" s="72"/>
      <c r="I11" s="72"/>
      <c r="J11" s="72"/>
    </row>
    <row r="12" spans="1:11" ht="42" customHeight="1" x14ac:dyDescent="0.25">
      <c r="A12" s="7" t="s">
        <v>15</v>
      </c>
      <c r="B12" s="72" t="s">
        <v>16</v>
      </c>
      <c r="C12" s="72"/>
      <c r="D12" s="72"/>
      <c r="E12" s="72"/>
      <c r="F12" s="72"/>
      <c r="G12" s="72"/>
      <c r="H12" s="72"/>
      <c r="I12" s="72"/>
      <c r="J12" s="72"/>
    </row>
    <row r="13" spans="1:11" ht="15.75" x14ac:dyDescent="0.25">
      <c r="A13" s="77" t="s">
        <v>17</v>
      </c>
      <c r="B13" s="77"/>
      <c r="C13" s="77"/>
      <c r="D13" s="77"/>
      <c r="E13" s="77"/>
      <c r="F13" s="77"/>
      <c r="G13" s="77"/>
      <c r="H13" s="77"/>
      <c r="I13" s="77"/>
      <c r="J13" s="77"/>
    </row>
    <row r="14" spans="1:11" ht="15.75" x14ac:dyDescent="0.25">
      <c r="A14" s="7" t="s">
        <v>18</v>
      </c>
      <c r="B14" s="15">
        <f>_xlfn.NUMBERVALUE(LEFT($B$16,1))</f>
        <v>3</v>
      </c>
      <c r="C14" s="75" t="str">
        <f>IFERROR(VLOOKUP(B14,'[1]Validacion datos'!A2:B5,2,FALSE),"")</f>
        <v>DESARROLLO PRODUCTIVO</v>
      </c>
      <c r="D14" s="75"/>
      <c r="E14" s="75"/>
      <c r="F14" s="75"/>
      <c r="G14" s="75"/>
      <c r="H14" s="75"/>
      <c r="I14" s="75"/>
      <c r="J14" s="75"/>
    </row>
    <row r="15" spans="1:11" ht="26.25" customHeight="1" x14ac:dyDescent="0.25">
      <c r="A15" s="7" t="s">
        <v>19</v>
      </c>
      <c r="B15" s="35">
        <f>_xlfn.NUMBERVALUE(LEFT(B16,3))</f>
        <v>3.3</v>
      </c>
      <c r="C15" s="75" t="s">
        <v>20</v>
      </c>
      <c r="D15" s="75"/>
      <c r="E15" s="75"/>
      <c r="F15" s="75"/>
      <c r="G15" s="75"/>
      <c r="H15" s="75"/>
      <c r="I15" s="75"/>
      <c r="J15" s="75"/>
    </row>
    <row r="16" spans="1:11" ht="54" customHeight="1" x14ac:dyDescent="0.25">
      <c r="A16" s="7" t="s">
        <v>21</v>
      </c>
      <c r="B16" s="16" t="s">
        <v>22</v>
      </c>
      <c r="C16" s="7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75"/>
      <c r="E16" s="75"/>
      <c r="F16" s="75"/>
      <c r="G16" s="75"/>
      <c r="H16" s="75"/>
      <c r="I16" s="75"/>
      <c r="J16" s="75"/>
    </row>
    <row r="17" spans="1:12" ht="15.75" x14ac:dyDescent="0.25">
      <c r="A17" s="77" t="s">
        <v>23</v>
      </c>
      <c r="B17" s="77"/>
      <c r="C17" s="77"/>
      <c r="D17" s="77"/>
      <c r="E17" s="77"/>
      <c r="F17" s="77"/>
      <c r="G17" s="77"/>
      <c r="H17" s="77"/>
      <c r="I17" s="77"/>
      <c r="J17" s="77"/>
    </row>
    <row r="18" spans="1:12" ht="29.25" customHeight="1" x14ac:dyDescent="0.25">
      <c r="A18" s="7" t="s">
        <v>24</v>
      </c>
      <c r="B18" s="74" t="s">
        <v>25</v>
      </c>
      <c r="C18" s="74"/>
      <c r="D18" s="74"/>
      <c r="E18" s="74"/>
      <c r="F18" s="74"/>
      <c r="G18" s="74"/>
      <c r="H18" s="74"/>
      <c r="I18" s="74"/>
      <c r="J18" s="74"/>
    </row>
    <row r="19" spans="1:12" ht="79.5" customHeight="1" x14ac:dyDescent="0.25">
      <c r="A19" s="9" t="s">
        <v>26</v>
      </c>
      <c r="B19" s="72" t="s">
        <v>82</v>
      </c>
      <c r="C19" s="72"/>
      <c r="D19" s="72"/>
      <c r="E19" s="72"/>
      <c r="F19" s="72"/>
      <c r="G19" s="72"/>
      <c r="H19" s="72"/>
      <c r="I19" s="72"/>
      <c r="J19" s="72"/>
    </row>
    <row r="20" spans="1:12" ht="30" customHeight="1" x14ac:dyDescent="0.25">
      <c r="A20" s="9" t="s">
        <v>28</v>
      </c>
      <c r="B20" s="72" t="s">
        <v>29</v>
      </c>
      <c r="C20" s="72"/>
      <c r="D20" s="72"/>
      <c r="E20" s="72"/>
      <c r="F20" s="72"/>
      <c r="G20" s="72"/>
      <c r="H20" s="72"/>
      <c r="I20" s="72"/>
      <c r="J20" s="72"/>
    </row>
    <row r="21" spans="1:12" ht="31.5" customHeight="1" x14ac:dyDescent="0.25">
      <c r="A21" s="9" t="s">
        <v>30</v>
      </c>
      <c r="B21" s="118" t="s">
        <v>31</v>
      </c>
      <c r="C21" s="72"/>
      <c r="D21" s="72"/>
      <c r="E21" s="72"/>
      <c r="F21" s="72"/>
      <c r="G21" s="72"/>
      <c r="H21" s="72"/>
      <c r="I21" s="72"/>
      <c r="J21" s="72"/>
      <c r="K21" s="30"/>
    </row>
    <row r="22" spans="1:12" ht="15.75" x14ac:dyDescent="0.25">
      <c r="A22" s="77" t="s">
        <v>32</v>
      </c>
      <c r="B22" s="77"/>
      <c r="C22" s="77"/>
      <c r="D22" s="77"/>
      <c r="E22" s="77"/>
      <c r="F22" s="77"/>
      <c r="G22" s="77"/>
      <c r="H22" s="77"/>
      <c r="I22" s="77"/>
      <c r="J22" s="77"/>
    </row>
    <row r="23" spans="1:12" ht="15.75" x14ac:dyDescent="0.25">
      <c r="A23" s="73" t="s">
        <v>33</v>
      </c>
      <c r="B23" s="73"/>
      <c r="C23" s="73"/>
      <c r="D23" s="73"/>
      <c r="E23" s="73"/>
      <c r="F23" s="73"/>
      <c r="G23" s="73"/>
      <c r="H23" s="73"/>
      <c r="I23" s="73"/>
      <c r="J23" s="73"/>
      <c r="K23" s="30"/>
    </row>
    <row r="24" spans="1:12" ht="15" customHeight="1" x14ac:dyDescent="0.25">
      <c r="A24" s="79" t="s">
        <v>34</v>
      </c>
      <c r="B24" s="79"/>
      <c r="C24" s="79" t="s">
        <v>35</v>
      </c>
      <c r="D24" s="79"/>
      <c r="E24" s="79"/>
      <c r="F24" s="79" t="s">
        <v>36</v>
      </c>
      <c r="G24" s="79"/>
      <c r="H24" s="79"/>
      <c r="I24" s="79" t="s">
        <v>37</v>
      </c>
      <c r="J24" s="79"/>
    </row>
    <row r="25" spans="1:12" s="33" customFormat="1" ht="23.25" customHeight="1" x14ac:dyDescent="0.25">
      <c r="A25" s="80">
        <v>500000000</v>
      </c>
      <c r="B25" s="80"/>
      <c r="C25" s="80">
        <v>625000000</v>
      </c>
      <c r="D25" s="80"/>
      <c r="E25" s="80"/>
      <c r="F25" s="80">
        <v>125000000</v>
      </c>
      <c r="G25" s="80"/>
      <c r="H25" s="80"/>
      <c r="I25" s="81">
        <f>F25/C25</f>
        <v>0.2</v>
      </c>
      <c r="J25" s="81"/>
      <c r="K25" s="32"/>
    </row>
    <row r="26" spans="1:12" ht="15.75" x14ac:dyDescent="0.25">
      <c r="A26" s="73" t="s">
        <v>38</v>
      </c>
      <c r="B26" s="73"/>
      <c r="C26" s="73"/>
      <c r="D26" s="73"/>
      <c r="E26" s="73"/>
      <c r="F26" s="73"/>
      <c r="G26" s="73"/>
      <c r="H26" s="73"/>
      <c r="I26" s="73"/>
      <c r="J26" s="73"/>
      <c r="K26" s="30"/>
    </row>
    <row r="27" spans="1:12" ht="21.75" customHeight="1" x14ac:dyDescent="0.25">
      <c r="A27" s="117"/>
      <c r="B27" s="117"/>
      <c r="C27" s="82" t="s">
        <v>39</v>
      </c>
      <c r="D27" s="83"/>
      <c r="E27" s="84" t="s">
        <v>40</v>
      </c>
      <c r="F27" s="83"/>
      <c r="G27" s="84" t="s">
        <v>41</v>
      </c>
      <c r="H27" s="83"/>
      <c r="I27" s="85" t="s">
        <v>42</v>
      </c>
      <c r="J27" s="119"/>
    </row>
    <row r="28" spans="1:12" ht="31.5" x14ac:dyDescent="0.25">
      <c r="A28" s="34" t="s">
        <v>43</v>
      </c>
      <c r="B28" s="34" t="s">
        <v>44</v>
      </c>
      <c r="C28" s="34" t="s">
        <v>45</v>
      </c>
      <c r="D28" s="34" t="s">
        <v>46</v>
      </c>
      <c r="E28" s="34" t="s">
        <v>47</v>
      </c>
      <c r="F28" s="34" t="s">
        <v>48</v>
      </c>
      <c r="G28" s="34" t="s">
        <v>49</v>
      </c>
      <c r="H28" s="34" t="s">
        <v>50</v>
      </c>
      <c r="I28" s="34" t="s">
        <v>51</v>
      </c>
      <c r="J28" s="34" t="s">
        <v>52</v>
      </c>
    </row>
    <row r="29" spans="1:12" ht="93" customHeight="1" x14ac:dyDescent="0.25">
      <c r="A29" s="24" t="s">
        <v>83</v>
      </c>
      <c r="B29" s="24" t="s">
        <v>94</v>
      </c>
      <c r="C29" s="46">
        <v>2</v>
      </c>
      <c r="D29" s="46">
        <v>625000000</v>
      </c>
      <c r="E29" s="46">
        <v>0</v>
      </c>
      <c r="F29" s="46">
        <v>125000000</v>
      </c>
      <c r="G29" s="44" t="s">
        <v>84</v>
      </c>
      <c r="H29" s="43">
        <v>125000000</v>
      </c>
      <c r="I29" s="45" t="s">
        <v>84</v>
      </c>
      <c r="J29" s="13">
        <f>+Tabla1345910111213[[#This Row],[Financiera  (F)]]/Tabla1345910111213[[#This Row],[Financiera (D)]]</f>
        <v>1</v>
      </c>
      <c r="L29" s="28"/>
    </row>
    <row r="30" spans="1:12" ht="15.75" x14ac:dyDescent="0.25">
      <c r="A30" s="77" t="s">
        <v>55</v>
      </c>
      <c r="B30" s="77"/>
      <c r="C30" s="77"/>
      <c r="D30" s="77"/>
      <c r="E30" s="77"/>
      <c r="F30" s="77"/>
      <c r="G30" s="77"/>
      <c r="H30" s="77"/>
      <c r="I30" s="77"/>
      <c r="J30" s="77"/>
    </row>
    <row r="31" spans="1:12" ht="15.75" x14ac:dyDescent="0.25">
      <c r="A31" s="73" t="s">
        <v>56</v>
      </c>
      <c r="B31" s="73"/>
      <c r="C31" s="73"/>
      <c r="D31" s="73"/>
      <c r="E31" s="73"/>
      <c r="F31" s="73"/>
      <c r="G31" s="73"/>
      <c r="H31" s="73"/>
      <c r="I31" s="73"/>
      <c r="J31" s="73"/>
      <c r="K31" s="30"/>
    </row>
    <row r="32" spans="1:12" ht="26.25" customHeight="1" x14ac:dyDescent="0.25">
      <c r="A32" s="10" t="s">
        <v>57</v>
      </c>
      <c r="B32" s="74" t="s">
        <v>83</v>
      </c>
      <c r="C32" s="74"/>
      <c r="D32" s="74"/>
      <c r="E32" s="74"/>
      <c r="F32" s="74"/>
      <c r="G32" s="74"/>
      <c r="H32" s="74"/>
      <c r="I32" s="74"/>
      <c r="J32" s="74"/>
    </row>
    <row r="33" spans="1:11" ht="51" customHeight="1" x14ac:dyDescent="0.25">
      <c r="A33" s="10" t="s">
        <v>59</v>
      </c>
      <c r="B33" s="74" t="s">
        <v>85</v>
      </c>
      <c r="C33" s="74"/>
      <c r="D33" s="74"/>
      <c r="E33" s="74"/>
      <c r="F33" s="74"/>
      <c r="G33" s="74"/>
      <c r="H33" s="74"/>
      <c r="I33" s="74"/>
      <c r="J33" s="74"/>
    </row>
    <row r="34" spans="1:11" ht="46.5" customHeight="1" x14ac:dyDescent="0.25">
      <c r="A34" s="10" t="s">
        <v>61</v>
      </c>
      <c r="B34" s="74" t="s">
        <v>96</v>
      </c>
      <c r="C34" s="74"/>
      <c r="D34" s="74"/>
      <c r="E34" s="74"/>
      <c r="F34" s="74"/>
      <c r="G34" s="74"/>
      <c r="H34" s="74"/>
      <c r="I34" s="74"/>
      <c r="J34" s="74"/>
    </row>
    <row r="35" spans="1:11" ht="51" customHeight="1" x14ac:dyDescent="0.25">
      <c r="A35" s="20" t="s">
        <v>62</v>
      </c>
      <c r="B35" s="76" t="s">
        <v>86</v>
      </c>
      <c r="C35" s="76"/>
      <c r="D35" s="76"/>
      <c r="E35" s="76"/>
      <c r="F35" s="76"/>
      <c r="G35" s="76"/>
      <c r="H35" s="76"/>
      <c r="I35" s="76"/>
      <c r="J35" s="76"/>
    </row>
    <row r="36" spans="1:11" ht="15.75" x14ac:dyDescent="0.25">
      <c r="A36" s="77" t="s">
        <v>63</v>
      </c>
      <c r="B36" s="77"/>
      <c r="C36" s="77"/>
      <c r="D36" s="77"/>
      <c r="E36" s="77"/>
      <c r="F36" s="77"/>
      <c r="G36" s="77"/>
      <c r="H36" s="77"/>
      <c r="I36" s="77"/>
      <c r="J36" s="77"/>
    </row>
    <row r="37" spans="1:11" ht="15.75" x14ac:dyDescent="0.25">
      <c r="A37" s="71" t="s">
        <v>64</v>
      </c>
      <c r="B37" s="71"/>
      <c r="C37" s="71"/>
      <c r="D37" s="71"/>
      <c r="E37" s="71"/>
      <c r="F37" s="71"/>
      <c r="G37" s="71"/>
      <c r="H37" s="71"/>
      <c r="I37" s="71"/>
      <c r="J37" s="71"/>
      <c r="K37" s="30"/>
    </row>
    <row r="38" spans="1:11" ht="51.75" customHeight="1" x14ac:dyDescent="0.25">
      <c r="A38" s="74"/>
      <c r="B38" s="74"/>
      <c r="C38" s="74"/>
      <c r="D38" s="74"/>
      <c r="E38" s="74"/>
      <c r="F38" s="74"/>
      <c r="G38" s="74"/>
      <c r="H38" s="74"/>
      <c r="I38" s="74"/>
      <c r="J38" s="74"/>
    </row>
    <row r="39" spans="1:11" x14ac:dyDescent="0.25">
      <c r="A39" s="37"/>
      <c r="B39" s="37"/>
      <c r="C39" s="37"/>
      <c r="D39" s="37"/>
      <c r="E39" s="37"/>
      <c r="F39" s="37"/>
      <c r="G39" s="37"/>
      <c r="H39" s="37"/>
      <c r="I39" s="37"/>
      <c r="J39" s="37"/>
    </row>
    <row r="40" spans="1:11" x14ac:dyDescent="0.25">
      <c r="A40" s="37"/>
      <c r="B40" s="37"/>
      <c r="C40" s="37"/>
      <c r="D40" s="37"/>
      <c r="E40" s="37"/>
      <c r="F40" s="37"/>
      <c r="G40" s="37"/>
      <c r="H40" s="37"/>
      <c r="I40" s="37"/>
      <c r="J40" s="37"/>
    </row>
    <row r="41" spans="1:11" x14ac:dyDescent="0.25">
      <c r="A41" s="37"/>
      <c r="B41" s="37"/>
      <c r="C41" s="37"/>
      <c r="D41" s="37"/>
      <c r="E41" s="37"/>
      <c r="F41" s="37"/>
      <c r="G41" s="37"/>
      <c r="H41" s="37"/>
      <c r="I41" s="37"/>
      <c r="J41" s="37"/>
    </row>
    <row r="42" spans="1:11" x14ac:dyDescent="0.25">
      <c r="A42" s="37"/>
      <c r="B42" s="37"/>
      <c r="C42" s="37"/>
      <c r="D42" s="37"/>
      <c r="E42" s="37"/>
      <c r="F42" s="37"/>
      <c r="G42" s="37"/>
      <c r="H42" s="37"/>
      <c r="I42" s="37"/>
      <c r="J42" s="37"/>
    </row>
    <row r="43" spans="1:11" x14ac:dyDescent="0.25">
      <c r="A43" s="37"/>
      <c r="B43" s="37"/>
      <c r="C43" s="37"/>
      <c r="D43" s="37"/>
      <c r="E43" s="37"/>
      <c r="F43" s="37"/>
      <c r="G43" s="37"/>
      <c r="H43" s="37"/>
      <c r="I43" s="37"/>
      <c r="J43" s="37"/>
    </row>
    <row r="44" spans="1:11" x14ac:dyDescent="0.25">
      <c r="A44" s="37"/>
      <c r="B44" s="37"/>
      <c r="C44" s="37"/>
      <c r="D44" s="37"/>
      <c r="E44" s="37"/>
      <c r="F44" s="37"/>
      <c r="G44" s="37"/>
      <c r="H44" s="37"/>
      <c r="I44" s="37"/>
      <c r="J44" s="37"/>
    </row>
    <row r="45" spans="1:11" x14ac:dyDescent="0.25">
      <c r="A45" s="37"/>
      <c r="B45" s="37"/>
      <c r="C45" s="37"/>
      <c r="D45" s="37"/>
      <c r="E45" s="37"/>
      <c r="F45" s="37"/>
      <c r="G45" s="37"/>
      <c r="H45" s="37"/>
      <c r="I45" s="37"/>
      <c r="J45" s="37"/>
    </row>
    <row r="46" spans="1:11" x14ac:dyDescent="0.25">
      <c r="A46" s="37"/>
      <c r="B46" s="37"/>
      <c r="C46" s="37"/>
      <c r="D46" s="37"/>
      <c r="E46" s="37"/>
      <c r="F46" s="37"/>
      <c r="G46" s="37"/>
      <c r="H46" s="37"/>
      <c r="I46" s="37"/>
      <c r="J46" s="37"/>
    </row>
    <row r="47" spans="1:11" ht="15.75" x14ac:dyDescent="0.25">
      <c r="A47" s="37"/>
      <c r="B47" s="37"/>
      <c r="C47" s="37"/>
      <c r="D47" s="37"/>
      <c r="E47" s="37"/>
      <c r="F47" s="36"/>
      <c r="G47" s="36"/>
      <c r="H47" s="36"/>
      <c r="I47" s="36"/>
      <c r="J47" s="36"/>
    </row>
    <row r="48" spans="1:11" ht="15.75" x14ac:dyDescent="0.25">
      <c r="A48" s="37"/>
      <c r="B48" s="37"/>
      <c r="C48" s="37"/>
      <c r="D48" s="37"/>
      <c r="E48" s="37"/>
      <c r="F48" s="36"/>
      <c r="G48" s="87"/>
      <c r="H48" s="87"/>
      <c r="I48" s="87"/>
      <c r="J48" s="87"/>
    </row>
    <row r="49" spans="1:10" ht="15.75" x14ac:dyDescent="0.25">
      <c r="A49" s="37"/>
      <c r="B49" s="37"/>
      <c r="C49" s="37"/>
      <c r="D49" s="37"/>
      <c r="E49" s="37"/>
      <c r="F49" s="36"/>
      <c r="G49" s="88"/>
      <c r="H49" s="88"/>
      <c r="I49" s="88"/>
      <c r="J49" s="88"/>
    </row>
    <row r="50" spans="1:10" ht="15.75" x14ac:dyDescent="0.25">
      <c r="A50" s="37"/>
      <c r="B50" s="37"/>
      <c r="C50" s="37"/>
      <c r="D50" s="37"/>
      <c r="E50" s="37"/>
      <c r="F50" s="36"/>
      <c r="G50" s="88"/>
      <c r="H50" s="88"/>
      <c r="I50" s="88"/>
      <c r="J50" s="88"/>
    </row>
    <row r="51" spans="1:10" ht="15.75" x14ac:dyDescent="0.25">
      <c r="A51" s="37"/>
      <c r="B51" s="37"/>
      <c r="C51" s="37"/>
      <c r="D51" s="37"/>
      <c r="E51" s="37"/>
      <c r="F51" s="36"/>
      <c r="G51" s="36"/>
      <c r="H51" s="36"/>
      <c r="I51" s="36"/>
      <c r="J51" s="36"/>
    </row>
    <row r="52" spans="1:10" ht="15.75" x14ac:dyDescent="0.25">
      <c r="A52" s="37"/>
      <c r="B52" s="37"/>
      <c r="C52" s="37"/>
      <c r="D52" s="37"/>
      <c r="E52" s="37"/>
      <c r="F52" s="36"/>
      <c r="G52" s="36"/>
      <c r="H52" s="36"/>
      <c r="I52" s="36"/>
      <c r="J52" s="36"/>
    </row>
  </sheetData>
  <mergeCells count="52">
    <mergeCell ref="G48:J48"/>
    <mergeCell ref="G49:J49"/>
    <mergeCell ref="G50:J50"/>
    <mergeCell ref="B10:J10"/>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37:J37"/>
    <mergeCell ref="A38:J38"/>
    <mergeCell ref="A31:J31"/>
    <mergeCell ref="B32:J32"/>
    <mergeCell ref="B33:J33"/>
    <mergeCell ref="B34:J34"/>
    <mergeCell ref="B35:J35"/>
    <mergeCell ref="A36:J36"/>
    <mergeCell ref="A1:A3"/>
    <mergeCell ref="B1:J1"/>
    <mergeCell ref="B2:C2"/>
    <mergeCell ref="D2:H2"/>
    <mergeCell ref="B3:C3"/>
    <mergeCell ref="D3:H3"/>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 E29"/>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2"/>
  <sheetViews>
    <sheetView view="pageBreakPreview" topLeftCell="A28" zoomScale="85" zoomScaleNormal="100" zoomScaleSheetLayoutView="85" workbookViewId="0">
      <selection activeCell="A38" sqref="A38:J38"/>
    </sheetView>
  </sheetViews>
  <sheetFormatPr baseColWidth="10" defaultColWidth="11.42578125" defaultRowHeight="15" x14ac:dyDescent="0.25"/>
  <cols>
    <col min="1" max="1" width="29.28515625" style="27" customWidth="1"/>
    <col min="2" max="2" width="21.42578125" style="27" customWidth="1"/>
    <col min="3" max="3" width="12.7109375" style="27" customWidth="1"/>
    <col min="4" max="4" width="16.85546875" style="27" customWidth="1"/>
    <col min="5" max="5" width="12.7109375" style="27" customWidth="1"/>
    <col min="6" max="6" width="16.85546875" style="27" customWidth="1"/>
    <col min="7" max="7" width="12.7109375" style="27" customWidth="1"/>
    <col min="8" max="8" width="15.42578125" style="27" customWidth="1"/>
    <col min="9" max="9" width="17.28515625" style="27" customWidth="1"/>
    <col min="10" max="10" width="16.42578125" style="27" customWidth="1"/>
    <col min="11" max="11" width="11.42578125" style="27"/>
    <col min="12" max="12" width="36.5703125" style="29" bestFit="1" customWidth="1"/>
    <col min="13" max="16384" width="11.42578125" style="29"/>
  </cols>
  <sheetData>
    <row r="1" spans="1:11" s="2" customFormat="1" ht="29.25" customHeight="1" x14ac:dyDescent="0.25">
      <c r="A1" s="57"/>
      <c r="B1" s="60" t="s">
        <v>0</v>
      </c>
      <c r="C1" s="61"/>
      <c r="D1" s="61"/>
      <c r="E1" s="61"/>
      <c r="F1" s="61"/>
      <c r="G1" s="61"/>
      <c r="H1" s="61"/>
      <c r="I1" s="61"/>
      <c r="J1" s="62"/>
      <c r="K1" s="1"/>
    </row>
    <row r="2" spans="1:11" s="2" customFormat="1" ht="30" customHeight="1" x14ac:dyDescent="0.25">
      <c r="A2" s="58"/>
      <c r="B2" s="63" t="s">
        <v>1</v>
      </c>
      <c r="C2" s="64"/>
      <c r="D2" s="63" t="s">
        <v>2</v>
      </c>
      <c r="E2" s="65"/>
      <c r="F2" s="65"/>
      <c r="G2" s="65"/>
      <c r="H2" s="64"/>
      <c r="I2" s="40" t="s">
        <v>3</v>
      </c>
      <c r="J2" s="40" t="s">
        <v>4</v>
      </c>
      <c r="K2" s="1"/>
    </row>
    <row r="3" spans="1:11" s="2" customFormat="1" ht="25.5" customHeight="1" x14ac:dyDescent="0.25">
      <c r="A3" s="59"/>
      <c r="B3" s="66" t="s">
        <v>5</v>
      </c>
      <c r="C3" s="67"/>
      <c r="D3" s="68"/>
      <c r="E3" s="69"/>
      <c r="F3" s="69"/>
      <c r="G3" s="69"/>
      <c r="H3" s="70"/>
      <c r="I3" s="41"/>
      <c r="J3" s="41"/>
      <c r="K3" s="1"/>
    </row>
    <row r="4" spans="1:11" ht="15.75" x14ac:dyDescent="0.25">
      <c r="A4" s="121"/>
      <c r="B4" s="121"/>
      <c r="C4" s="121"/>
      <c r="D4" s="121"/>
      <c r="E4" s="121"/>
      <c r="F4" s="121"/>
      <c r="G4" s="121"/>
      <c r="H4" s="121"/>
      <c r="I4" s="121"/>
      <c r="J4" s="121"/>
      <c r="K4" s="30"/>
    </row>
    <row r="5" spans="1:11" ht="3" customHeight="1" x14ac:dyDescent="0.25">
      <c r="A5" s="122"/>
      <c r="B5" s="122"/>
      <c r="C5" s="122"/>
      <c r="D5" s="122"/>
      <c r="E5" s="122"/>
      <c r="F5" s="122"/>
      <c r="G5" s="122"/>
      <c r="H5" s="122"/>
      <c r="I5" s="122"/>
      <c r="J5" s="122"/>
      <c r="K5" s="30"/>
    </row>
    <row r="6" spans="1:11" ht="15.75" x14ac:dyDescent="0.25">
      <c r="A6" s="77" t="s">
        <v>6</v>
      </c>
      <c r="B6" s="77"/>
      <c r="C6" s="77"/>
      <c r="D6" s="77"/>
      <c r="E6" s="77"/>
      <c r="F6" s="77"/>
      <c r="G6" s="77"/>
      <c r="H6" s="77"/>
      <c r="I6" s="77"/>
      <c r="J6" s="77"/>
      <c r="K6" s="30"/>
    </row>
    <row r="7" spans="1:11" ht="15.75" x14ac:dyDescent="0.25">
      <c r="A7" s="73" t="s">
        <v>7</v>
      </c>
      <c r="B7" s="73"/>
      <c r="C7" s="73"/>
      <c r="D7" s="73"/>
      <c r="E7" s="73"/>
      <c r="F7" s="73"/>
      <c r="G7" s="73"/>
      <c r="H7" s="73"/>
      <c r="I7" s="73"/>
      <c r="J7" s="73"/>
      <c r="K7" s="30"/>
    </row>
    <row r="8" spans="1:11" ht="18" customHeight="1" x14ac:dyDescent="0.25">
      <c r="A8" s="7" t="s">
        <v>8</v>
      </c>
      <c r="B8" s="120" t="s">
        <v>9</v>
      </c>
      <c r="C8" s="120"/>
      <c r="D8" s="120"/>
      <c r="E8" s="120"/>
      <c r="F8" s="120"/>
      <c r="G8" s="120"/>
      <c r="H8" s="120"/>
      <c r="I8" s="120"/>
      <c r="J8" s="120"/>
      <c r="K8" s="30"/>
    </row>
    <row r="9" spans="1:11" ht="18" customHeight="1" x14ac:dyDescent="0.25">
      <c r="A9" s="31" t="s">
        <v>10</v>
      </c>
      <c r="B9" s="120" t="s">
        <v>11</v>
      </c>
      <c r="C9" s="120"/>
      <c r="D9" s="120"/>
      <c r="E9" s="120"/>
      <c r="F9" s="120"/>
      <c r="G9" s="120"/>
      <c r="H9" s="120"/>
      <c r="I9" s="120"/>
      <c r="J9" s="120"/>
      <c r="K9" s="30"/>
    </row>
    <row r="10" spans="1:11" ht="18" customHeight="1" x14ac:dyDescent="0.25">
      <c r="A10" s="31" t="s">
        <v>12</v>
      </c>
      <c r="B10" s="120" t="s">
        <v>11</v>
      </c>
      <c r="C10" s="120"/>
      <c r="D10" s="120"/>
      <c r="E10" s="120"/>
      <c r="F10" s="120"/>
      <c r="G10" s="120"/>
      <c r="H10" s="120"/>
      <c r="I10" s="120"/>
      <c r="J10" s="120"/>
      <c r="K10" s="30"/>
    </row>
    <row r="11" spans="1:11" ht="47.25" customHeight="1" x14ac:dyDescent="0.25">
      <c r="A11" s="7" t="s">
        <v>13</v>
      </c>
      <c r="B11" s="72" t="s">
        <v>14</v>
      </c>
      <c r="C11" s="72"/>
      <c r="D11" s="72"/>
      <c r="E11" s="72"/>
      <c r="F11" s="72"/>
      <c r="G11" s="72"/>
      <c r="H11" s="72"/>
      <c r="I11" s="72"/>
      <c r="J11" s="72"/>
    </row>
    <row r="12" spans="1:11" ht="42" customHeight="1" x14ac:dyDescent="0.25">
      <c r="A12" s="7" t="s">
        <v>15</v>
      </c>
      <c r="B12" s="72" t="s">
        <v>16</v>
      </c>
      <c r="C12" s="72"/>
      <c r="D12" s="72"/>
      <c r="E12" s="72"/>
      <c r="F12" s="72"/>
      <c r="G12" s="72"/>
      <c r="H12" s="72"/>
      <c r="I12" s="72"/>
      <c r="J12" s="72"/>
    </row>
    <row r="13" spans="1:11" ht="15.75" x14ac:dyDescent="0.25">
      <c r="A13" s="77" t="s">
        <v>17</v>
      </c>
      <c r="B13" s="77"/>
      <c r="C13" s="77"/>
      <c r="D13" s="77"/>
      <c r="E13" s="77"/>
      <c r="F13" s="77"/>
      <c r="G13" s="77"/>
      <c r="H13" s="77"/>
      <c r="I13" s="77"/>
      <c r="J13" s="77"/>
    </row>
    <row r="14" spans="1:11" ht="15.75" x14ac:dyDescent="0.25">
      <c r="A14" s="7" t="s">
        <v>18</v>
      </c>
      <c r="B14" s="15">
        <f>_xlfn.NUMBERVALUE(LEFT($B$16,1))</f>
        <v>3</v>
      </c>
      <c r="C14" s="75" t="str">
        <f>IFERROR(VLOOKUP(B14,'[1]Validacion datos'!A2:B5,2,FALSE),"")</f>
        <v>DESARROLLO PRODUCTIVO</v>
      </c>
      <c r="D14" s="75"/>
      <c r="E14" s="75"/>
      <c r="F14" s="75"/>
      <c r="G14" s="75"/>
      <c r="H14" s="75"/>
      <c r="I14" s="75"/>
      <c r="J14" s="75"/>
    </row>
    <row r="15" spans="1:11" ht="26.25" customHeight="1" x14ac:dyDescent="0.25">
      <c r="A15" s="7" t="s">
        <v>19</v>
      </c>
      <c r="B15" s="35">
        <f>_xlfn.NUMBERVALUE(LEFT(B16,3))</f>
        <v>3.3</v>
      </c>
      <c r="C15" s="75" t="s">
        <v>20</v>
      </c>
      <c r="D15" s="75"/>
      <c r="E15" s="75"/>
      <c r="F15" s="75"/>
      <c r="G15" s="75"/>
      <c r="H15" s="75"/>
      <c r="I15" s="75"/>
      <c r="J15" s="75"/>
    </row>
    <row r="16" spans="1:11" ht="54" customHeight="1" x14ac:dyDescent="0.25">
      <c r="A16" s="7" t="s">
        <v>21</v>
      </c>
      <c r="B16" s="16" t="s">
        <v>22</v>
      </c>
      <c r="C16" s="7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75"/>
      <c r="E16" s="75"/>
      <c r="F16" s="75"/>
      <c r="G16" s="75"/>
      <c r="H16" s="75"/>
      <c r="I16" s="75"/>
      <c r="J16" s="75"/>
    </row>
    <row r="17" spans="1:12" ht="15.75" x14ac:dyDescent="0.25">
      <c r="A17" s="77" t="s">
        <v>23</v>
      </c>
      <c r="B17" s="77"/>
      <c r="C17" s="77"/>
      <c r="D17" s="77"/>
      <c r="E17" s="77"/>
      <c r="F17" s="77"/>
      <c r="G17" s="77"/>
      <c r="H17" s="77"/>
      <c r="I17" s="77"/>
      <c r="J17" s="77"/>
    </row>
    <row r="18" spans="1:12" ht="29.25" customHeight="1" x14ac:dyDescent="0.25">
      <c r="A18" s="7" t="s">
        <v>24</v>
      </c>
      <c r="B18" s="74" t="s">
        <v>25</v>
      </c>
      <c r="C18" s="74"/>
      <c r="D18" s="74"/>
      <c r="E18" s="74"/>
      <c r="F18" s="74"/>
      <c r="G18" s="74"/>
      <c r="H18" s="74"/>
      <c r="I18" s="74"/>
      <c r="J18" s="74"/>
    </row>
    <row r="19" spans="1:12" ht="79.5" customHeight="1" x14ac:dyDescent="0.25">
      <c r="A19" s="9" t="s">
        <v>26</v>
      </c>
      <c r="B19" s="72" t="s">
        <v>82</v>
      </c>
      <c r="C19" s="72"/>
      <c r="D19" s="72"/>
      <c r="E19" s="72"/>
      <c r="F19" s="72"/>
      <c r="G19" s="72"/>
      <c r="H19" s="72"/>
      <c r="I19" s="72"/>
      <c r="J19" s="72"/>
    </row>
    <row r="20" spans="1:12" ht="30" customHeight="1" x14ac:dyDescent="0.25">
      <c r="A20" s="9" t="s">
        <v>28</v>
      </c>
      <c r="B20" s="72" t="s">
        <v>87</v>
      </c>
      <c r="C20" s="72"/>
      <c r="D20" s="72"/>
      <c r="E20" s="72"/>
      <c r="F20" s="72"/>
      <c r="G20" s="72"/>
      <c r="H20" s="72"/>
      <c r="I20" s="72"/>
      <c r="J20" s="72"/>
    </row>
    <row r="21" spans="1:12" ht="31.5" customHeight="1" x14ac:dyDescent="0.25">
      <c r="A21" s="9" t="s">
        <v>30</v>
      </c>
      <c r="B21" s="118" t="s">
        <v>31</v>
      </c>
      <c r="C21" s="72"/>
      <c r="D21" s="72"/>
      <c r="E21" s="72"/>
      <c r="F21" s="72"/>
      <c r="G21" s="72"/>
      <c r="H21" s="72"/>
      <c r="I21" s="72"/>
      <c r="J21" s="72"/>
      <c r="K21" s="30"/>
    </row>
    <row r="22" spans="1:12" ht="15.75" x14ac:dyDescent="0.25">
      <c r="A22" s="77" t="s">
        <v>32</v>
      </c>
      <c r="B22" s="77"/>
      <c r="C22" s="77"/>
      <c r="D22" s="77"/>
      <c r="E22" s="77"/>
      <c r="F22" s="77"/>
      <c r="G22" s="77"/>
      <c r="H22" s="77"/>
      <c r="I22" s="77"/>
      <c r="J22" s="77"/>
    </row>
    <row r="23" spans="1:12" ht="15.75" x14ac:dyDescent="0.25">
      <c r="A23" s="73" t="s">
        <v>33</v>
      </c>
      <c r="B23" s="73"/>
      <c r="C23" s="73"/>
      <c r="D23" s="73"/>
      <c r="E23" s="73"/>
      <c r="F23" s="73"/>
      <c r="G23" s="73"/>
      <c r="H23" s="73"/>
      <c r="I23" s="73"/>
      <c r="J23" s="73"/>
      <c r="K23" s="30"/>
    </row>
    <row r="24" spans="1:12" ht="15.75" x14ac:dyDescent="0.25">
      <c r="A24" s="79" t="s">
        <v>34</v>
      </c>
      <c r="B24" s="79"/>
      <c r="C24" s="79" t="s">
        <v>35</v>
      </c>
      <c r="D24" s="79"/>
      <c r="E24" s="79"/>
      <c r="F24" s="79" t="s">
        <v>36</v>
      </c>
      <c r="G24" s="79"/>
      <c r="H24" s="79"/>
      <c r="I24" s="79" t="s">
        <v>37</v>
      </c>
      <c r="J24" s="79"/>
    </row>
    <row r="25" spans="1:12" s="33" customFormat="1" ht="23.25" customHeight="1" x14ac:dyDescent="0.25">
      <c r="A25" s="80">
        <v>700000</v>
      </c>
      <c r="B25" s="80"/>
      <c r="C25" s="80">
        <v>70000</v>
      </c>
      <c r="D25" s="80"/>
      <c r="E25" s="80"/>
      <c r="F25" s="80">
        <v>22150</v>
      </c>
      <c r="G25" s="80"/>
      <c r="H25" s="80"/>
      <c r="I25" s="81">
        <f>F25/C25</f>
        <v>0.31642857142857145</v>
      </c>
      <c r="J25" s="81"/>
      <c r="K25" s="32"/>
    </row>
    <row r="26" spans="1:12" ht="15.75" x14ac:dyDescent="0.25">
      <c r="A26" s="73" t="s">
        <v>38</v>
      </c>
      <c r="B26" s="73"/>
      <c r="C26" s="73"/>
      <c r="D26" s="73"/>
      <c r="E26" s="73"/>
      <c r="F26" s="73"/>
      <c r="G26" s="73"/>
      <c r="H26" s="73"/>
      <c r="I26" s="73"/>
      <c r="J26" s="73"/>
      <c r="K26" s="30"/>
    </row>
    <row r="27" spans="1:12" ht="15" customHeight="1" x14ac:dyDescent="0.25">
      <c r="A27" s="117"/>
      <c r="B27" s="117"/>
      <c r="C27" s="82" t="s">
        <v>39</v>
      </c>
      <c r="D27" s="83"/>
      <c r="E27" s="84" t="s">
        <v>40</v>
      </c>
      <c r="F27" s="83"/>
      <c r="G27" s="84" t="s">
        <v>41</v>
      </c>
      <c r="H27" s="83"/>
      <c r="I27" s="85" t="s">
        <v>42</v>
      </c>
      <c r="J27" s="119"/>
    </row>
    <row r="28" spans="1:12" ht="31.5" x14ac:dyDescent="0.25">
      <c r="A28" s="34" t="s">
        <v>43</v>
      </c>
      <c r="B28" s="34" t="s">
        <v>44</v>
      </c>
      <c r="C28" s="34" t="s">
        <v>45</v>
      </c>
      <c r="D28" s="34" t="s">
        <v>46</v>
      </c>
      <c r="E28" s="34" t="s">
        <v>47</v>
      </c>
      <c r="F28" s="34" t="s">
        <v>48</v>
      </c>
      <c r="G28" s="34" t="s">
        <v>49</v>
      </c>
      <c r="H28" s="34" t="s">
        <v>50</v>
      </c>
      <c r="I28" s="34" t="s">
        <v>51</v>
      </c>
      <c r="J28" s="34" t="s">
        <v>52</v>
      </c>
    </row>
    <row r="29" spans="1:12" ht="78.75" customHeight="1" x14ac:dyDescent="0.25">
      <c r="A29" s="24" t="s">
        <v>88</v>
      </c>
      <c r="B29" s="26" t="s">
        <v>95</v>
      </c>
      <c r="C29" s="48">
        <v>120000</v>
      </c>
      <c r="D29" s="43">
        <v>700000</v>
      </c>
      <c r="E29" s="43">
        <v>37496</v>
      </c>
      <c r="F29" s="43">
        <v>0</v>
      </c>
      <c r="G29" s="44">
        <v>35523</v>
      </c>
      <c r="H29" s="43">
        <v>22150</v>
      </c>
      <c r="I29" s="25">
        <f>G29/E29</f>
        <v>0.94738105397909111</v>
      </c>
      <c r="J29" s="13"/>
      <c r="L29" s="28"/>
    </row>
    <row r="30" spans="1:12" ht="15.75" x14ac:dyDescent="0.25">
      <c r="A30" s="77" t="s">
        <v>55</v>
      </c>
      <c r="B30" s="77"/>
      <c r="C30" s="77"/>
      <c r="D30" s="77"/>
      <c r="E30" s="77"/>
      <c r="F30" s="77"/>
      <c r="G30" s="77"/>
      <c r="H30" s="77"/>
      <c r="I30" s="77"/>
      <c r="J30" s="77"/>
      <c r="L30" s="54"/>
    </row>
    <row r="31" spans="1:12" ht="15.75" x14ac:dyDescent="0.25">
      <c r="A31" s="73" t="s">
        <v>56</v>
      </c>
      <c r="B31" s="73"/>
      <c r="C31" s="73"/>
      <c r="D31" s="73"/>
      <c r="E31" s="73"/>
      <c r="F31" s="73"/>
      <c r="G31" s="73"/>
      <c r="H31" s="73"/>
      <c r="I31" s="73"/>
      <c r="J31" s="73"/>
      <c r="K31" s="30"/>
    </row>
    <row r="32" spans="1:12" ht="26.25" customHeight="1" x14ac:dyDescent="0.25">
      <c r="A32" s="10" t="s">
        <v>57</v>
      </c>
      <c r="B32" s="74" t="s">
        <v>89</v>
      </c>
      <c r="C32" s="74"/>
      <c r="D32" s="74"/>
      <c r="E32" s="74"/>
      <c r="F32" s="74"/>
      <c r="G32" s="74"/>
      <c r="H32" s="74"/>
      <c r="I32" s="74"/>
      <c r="J32" s="74"/>
    </row>
    <row r="33" spans="1:11" ht="29.25" customHeight="1" x14ac:dyDescent="0.25">
      <c r="A33" s="10" t="s">
        <v>59</v>
      </c>
      <c r="B33" s="74" t="s">
        <v>90</v>
      </c>
      <c r="C33" s="74"/>
      <c r="D33" s="74"/>
      <c r="E33" s="74"/>
      <c r="F33" s="74"/>
      <c r="G33" s="74"/>
      <c r="H33" s="74"/>
      <c r="I33" s="74"/>
      <c r="J33" s="74"/>
    </row>
    <row r="34" spans="1:11" ht="75" customHeight="1" x14ac:dyDescent="0.25">
      <c r="A34" s="10" t="s">
        <v>61</v>
      </c>
      <c r="B34" s="75" t="s">
        <v>91</v>
      </c>
      <c r="C34" s="75"/>
      <c r="D34" s="75"/>
      <c r="E34" s="75"/>
      <c r="F34" s="75"/>
      <c r="G34" s="75"/>
      <c r="H34" s="75"/>
      <c r="I34" s="75"/>
      <c r="J34" s="75"/>
    </row>
    <row r="35" spans="1:11" ht="89.25" customHeight="1" x14ac:dyDescent="0.25">
      <c r="A35" s="20" t="s">
        <v>62</v>
      </c>
      <c r="B35" s="76" t="s">
        <v>102</v>
      </c>
      <c r="C35" s="76"/>
      <c r="D35" s="76"/>
      <c r="E35" s="76"/>
      <c r="F35" s="76"/>
      <c r="G35" s="76"/>
      <c r="H35" s="76"/>
      <c r="I35" s="76"/>
      <c r="J35" s="76"/>
    </row>
    <row r="36" spans="1:11" ht="15.75" x14ac:dyDescent="0.25">
      <c r="A36" s="77" t="s">
        <v>63</v>
      </c>
      <c r="B36" s="77"/>
      <c r="C36" s="77"/>
      <c r="D36" s="77"/>
      <c r="E36" s="77"/>
      <c r="F36" s="77"/>
      <c r="G36" s="77"/>
      <c r="H36" s="77"/>
      <c r="I36" s="77"/>
      <c r="J36" s="77"/>
    </row>
    <row r="37" spans="1:11" ht="15.75" x14ac:dyDescent="0.25">
      <c r="A37" s="71" t="s">
        <v>64</v>
      </c>
      <c r="B37" s="71"/>
      <c r="C37" s="71"/>
      <c r="D37" s="71"/>
      <c r="E37" s="71"/>
      <c r="F37" s="71"/>
      <c r="G37" s="71"/>
      <c r="H37" s="71"/>
      <c r="I37" s="71"/>
      <c r="J37" s="71"/>
      <c r="K37" s="30"/>
    </row>
    <row r="38" spans="1:11" ht="42.75" customHeight="1" x14ac:dyDescent="0.25">
      <c r="A38" s="74" t="s">
        <v>92</v>
      </c>
      <c r="B38" s="74"/>
      <c r="C38" s="74"/>
      <c r="D38" s="74"/>
      <c r="E38" s="74"/>
      <c r="F38" s="74"/>
      <c r="G38" s="74"/>
      <c r="H38" s="74"/>
      <c r="I38" s="74"/>
      <c r="J38" s="74"/>
    </row>
    <row r="39" spans="1:11" x14ac:dyDescent="0.25">
      <c r="A39" s="37"/>
      <c r="B39" s="37"/>
      <c r="C39" s="37"/>
      <c r="D39" s="37"/>
      <c r="E39" s="37"/>
      <c r="F39" s="37"/>
      <c r="G39" s="37"/>
      <c r="H39" s="37"/>
      <c r="I39" s="37"/>
      <c r="J39" s="37"/>
    </row>
    <row r="40" spans="1:11" x14ac:dyDescent="0.25">
      <c r="A40" s="37"/>
      <c r="B40" s="37"/>
      <c r="C40" s="37"/>
      <c r="D40" s="37"/>
      <c r="E40" s="37"/>
      <c r="F40" s="37"/>
      <c r="G40" s="37"/>
      <c r="H40" s="37"/>
      <c r="I40" s="37"/>
      <c r="J40" s="37"/>
    </row>
    <row r="41" spans="1:11" x14ac:dyDescent="0.25">
      <c r="A41" s="37"/>
      <c r="B41" s="37"/>
      <c r="C41" s="37"/>
      <c r="D41" s="37"/>
      <c r="E41" s="37"/>
      <c r="F41" s="37"/>
      <c r="G41" s="37"/>
      <c r="H41" s="37"/>
      <c r="I41" s="37"/>
      <c r="J41" s="37"/>
    </row>
    <row r="42" spans="1:11" x14ac:dyDescent="0.25">
      <c r="A42" s="37"/>
      <c r="B42" s="37"/>
      <c r="C42" s="37"/>
      <c r="D42" s="37"/>
      <c r="E42" s="37"/>
      <c r="F42" s="37"/>
      <c r="G42" s="37"/>
      <c r="H42" s="37"/>
      <c r="I42" s="37"/>
      <c r="J42" s="37"/>
    </row>
    <row r="43" spans="1:11" x14ac:dyDescent="0.25">
      <c r="A43" s="37"/>
      <c r="B43" s="37"/>
      <c r="C43" s="37"/>
      <c r="D43" s="37"/>
      <c r="E43" s="37"/>
      <c r="F43" s="37"/>
      <c r="G43" s="37"/>
      <c r="H43" s="37"/>
      <c r="I43" s="37"/>
      <c r="J43" s="37"/>
    </row>
    <row r="44" spans="1:11" ht="15.75" x14ac:dyDescent="0.25">
      <c r="A44" s="37"/>
      <c r="B44" s="37"/>
      <c r="C44" s="37"/>
      <c r="D44" s="37"/>
      <c r="E44" s="37"/>
      <c r="F44" s="36"/>
      <c r="G44" s="36"/>
      <c r="H44" s="36"/>
      <c r="I44" s="36"/>
      <c r="J44" s="36"/>
    </row>
    <row r="45" spans="1:11" ht="15.75" x14ac:dyDescent="0.25">
      <c r="A45" s="37"/>
      <c r="B45" s="37"/>
      <c r="C45" s="37"/>
      <c r="D45" s="37"/>
      <c r="E45" s="37"/>
      <c r="F45" s="36"/>
      <c r="G45" s="116"/>
      <c r="H45" s="116"/>
      <c r="I45" s="116"/>
      <c r="J45" s="116"/>
    </row>
    <row r="46" spans="1:11" ht="15.75" x14ac:dyDescent="0.25">
      <c r="A46" s="37"/>
      <c r="B46" s="37"/>
      <c r="C46" s="37"/>
      <c r="D46" s="37"/>
      <c r="E46" s="37"/>
      <c r="F46" s="36"/>
      <c r="G46" s="88"/>
      <c r="H46" s="88"/>
      <c r="I46" s="88"/>
      <c r="J46" s="88"/>
    </row>
    <row r="47" spans="1:11" ht="15.75" x14ac:dyDescent="0.25">
      <c r="A47" s="37"/>
      <c r="B47" s="37"/>
      <c r="C47" s="37"/>
      <c r="D47" s="37"/>
      <c r="E47" s="37"/>
      <c r="F47" s="36"/>
      <c r="G47" s="88"/>
      <c r="H47" s="88"/>
      <c r="I47" s="88"/>
      <c r="J47" s="88"/>
    </row>
    <row r="48" spans="1:11" ht="15.75" x14ac:dyDescent="0.25">
      <c r="A48" s="37"/>
      <c r="B48" s="37"/>
      <c r="C48" s="37"/>
      <c r="D48" s="37"/>
      <c r="E48" s="37"/>
      <c r="F48" s="36"/>
      <c r="G48" s="36"/>
      <c r="H48" s="36"/>
      <c r="I48" s="36"/>
      <c r="J48" s="36"/>
    </row>
    <row r="49" spans="1:10" ht="15.75" x14ac:dyDescent="0.25">
      <c r="A49" s="37"/>
      <c r="B49" s="37"/>
      <c r="C49" s="37"/>
      <c r="D49" s="37"/>
      <c r="E49" s="37"/>
      <c r="F49" s="36"/>
      <c r="G49" s="36"/>
      <c r="H49" s="36"/>
      <c r="I49" s="36"/>
      <c r="J49" s="36"/>
    </row>
    <row r="50" spans="1:10" x14ac:dyDescent="0.25">
      <c r="A50" s="37"/>
      <c r="B50" s="37"/>
      <c r="C50" s="37"/>
      <c r="D50" s="37"/>
      <c r="E50" s="37"/>
      <c r="F50" s="37"/>
      <c r="G50" s="37"/>
      <c r="H50" s="37"/>
      <c r="I50" s="37"/>
      <c r="J50" s="37"/>
    </row>
    <row r="51" spans="1:10" x14ac:dyDescent="0.25">
      <c r="A51" s="37"/>
      <c r="B51" s="37"/>
      <c r="C51" s="37"/>
      <c r="D51" s="37"/>
      <c r="E51" s="37"/>
      <c r="F51" s="37"/>
      <c r="G51" s="37"/>
      <c r="H51" s="37"/>
      <c r="I51" s="37"/>
      <c r="J51" s="37"/>
    </row>
    <row r="52" spans="1:10" x14ac:dyDescent="0.25">
      <c r="A52" s="37"/>
      <c r="B52" s="37"/>
      <c r="C52" s="37"/>
      <c r="D52" s="37"/>
      <c r="E52" s="37"/>
      <c r="F52" s="37"/>
      <c r="G52" s="37"/>
      <c r="H52" s="37"/>
      <c r="I52" s="37"/>
      <c r="J52" s="37"/>
    </row>
  </sheetData>
  <mergeCells count="52">
    <mergeCell ref="G45:J45"/>
    <mergeCell ref="G46:J46"/>
    <mergeCell ref="G47:J47"/>
    <mergeCell ref="A36:J36"/>
    <mergeCell ref="A37:J37"/>
    <mergeCell ref="A38:J38"/>
    <mergeCell ref="B35:J35"/>
    <mergeCell ref="A25:B25"/>
    <mergeCell ref="C25:E25"/>
    <mergeCell ref="F25:H25"/>
    <mergeCell ref="I25:J25"/>
    <mergeCell ref="A26:J26"/>
    <mergeCell ref="A27:B27"/>
    <mergeCell ref="C27:D27"/>
    <mergeCell ref="E27:F27"/>
    <mergeCell ref="G27:H27"/>
    <mergeCell ref="I27:J27"/>
    <mergeCell ref="A30:J30"/>
    <mergeCell ref="A31:J31"/>
    <mergeCell ref="B32:J32"/>
    <mergeCell ref="B33:J33"/>
    <mergeCell ref="B34:J34"/>
    <mergeCell ref="A22:J22"/>
    <mergeCell ref="A23:J23"/>
    <mergeCell ref="A24:B24"/>
    <mergeCell ref="C24:E24"/>
    <mergeCell ref="F24:H24"/>
    <mergeCell ref="I24:J24"/>
    <mergeCell ref="B21:J21"/>
    <mergeCell ref="B10:J10"/>
    <mergeCell ref="B11:J11"/>
    <mergeCell ref="B12:J12"/>
    <mergeCell ref="A13:J13"/>
    <mergeCell ref="C14:J14"/>
    <mergeCell ref="C15:J15"/>
    <mergeCell ref="C16:J16"/>
    <mergeCell ref="A17:J17"/>
    <mergeCell ref="B18:J18"/>
    <mergeCell ref="B19:J19"/>
    <mergeCell ref="B20:J20"/>
    <mergeCell ref="B9:J9"/>
    <mergeCell ref="A1:A3"/>
    <mergeCell ref="B1:J1"/>
    <mergeCell ref="B2:C2"/>
    <mergeCell ref="D2:H2"/>
    <mergeCell ref="B3:C3"/>
    <mergeCell ref="D3:H3"/>
    <mergeCell ref="A4:J4"/>
    <mergeCell ref="A5:J5"/>
    <mergeCell ref="A6:J6"/>
    <mergeCell ref="A7:J7"/>
    <mergeCell ref="B8:J8"/>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 F29"/>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5879</vt:lpstr>
      <vt:lpstr>6916</vt:lpstr>
      <vt:lpstr>7990</vt:lpstr>
      <vt:lpstr>6927</vt:lpstr>
      <vt:lpstr>7927</vt:lpstr>
      <vt:lpstr>'5879'!Área_de_impresión</vt:lpstr>
      <vt:lpstr>'6916'!Área_de_impresión</vt:lpstr>
      <vt:lpstr>'6927'!Área_de_impresión</vt:lpstr>
      <vt:lpstr>'7927'!Área_de_impresión</vt:lpstr>
      <vt:lpstr>'7990'!Área_de_impresión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Cecilia Guzman</cp:lastModifiedBy>
  <cp:revision/>
  <cp:lastPrinted>2025-04-14T20:45:49Z</cp:lastPrinted>
  <dcterms:created xsi:type="dcterms:W3CDTF">2021-03-22T15:50:10Z</dcterms:created>
  <dcterms:modified xsi:type="dcterms:W3CDTF">2025-04-15T13:04:58Z</dcterms:modified>
  <cp:category/>
  <cp:contentStatus/>
</cp:coreProperties>
</file>