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4\tercer trimestre\"/>
    </mc:Choice>
  </mc:AlternateContent>
  <bookViews>
    <workbookView xWindow="0" yWindow="0" windowWidth="28800" windowHeight="12210" firstSheet="1" activeTab="1"/>
  </bookViews>
  <sheets>
    <sheet name="Hoja1" sheetId="9" r:id="rId1"/>
    <sheet name="LICENCIA DE CONDUCIR" sheetId="1" r:id="rId2"/>
    <sheet name="TRANSPORTE DE CARGA " sheetId="2" r:id="rId3"/>
    <sheet name="VEHICULOS DE MOTOR" sheetId="4" r:id="rId4"/>
    <sheet name="TRANSPORTE DE PASAJEROS" sheetId="6" r:id="rId5"/>
    <sheet name="TRÁNSITO Y VIALIDAD" sheetId="8" r:id="rId6"/>
    <sheet name="ENEVIAL" sheetId="5" r:id="rId7"/>
  </sheets>
  <definedNames>
    <definedName name="_xlnm.Print_Area" localSheetId="6">ENEVIAL!$A$1:$AA$78</definedName>
    <definedName name="_xlnm.Print_Area" localSheetId="1">'LICENCIA DE CONDUCIR'!$A$1:$X$1524</definedName>
    <definedName name="_xlnm.Print_Area" localSheetId="5">'TRÁNSITO Y VIALIDAD'!$A$1:$T$150</definedName>
    <definedName name="_xlnm.Print_Area" localSheetId="2">'TRANSPORTE DE CARGA '!$A$4:$T$227</definedName>
    <definedName name="_xlnm.Print_Area" localSheetId="4">'TRANSPORTE DE PASAJEROS'!$A$1:$U$73</definedName>
    <definedName name="_xlnm.Print_Area" localSheetId="3">'VEHICULOS DE MOTOR'!$A$1:$U$53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6" i="9"/>
  <c r="C5" i="9"/>
  <c r="C4" i="9"/>
  <c r="C3" i="9"/>
  <c r="C2" i="9"/>
  <c r="B8" i="9"/>
  <c r="N13" i="4" l="1"/>
  <c r="M28" i="6"/>
  <c r="M27" i="6"/>
  <c r="M25" i="6"/>
  <c r="M24" i="6"/>
  <c r="M23" i="6"/>
  <c r="M22" i="6"/>
  <c r="M21" i="6"/>
  <c r="M20" i="6"/>
  <c r="M19" i="6"/>
  <c r="M18" i="6"/>
  <c r="M17" i="6"/>
  <c r="M15" i="6"/>
  <c r="M13" i="6"/>
  <c r="M12" i="6"/>
  <c r="M11" i="6"/>
  <c r="M10" i="6"/>
  <c r="M9" i="6"/>
  <c r="M8" i="6"/>
  <c r="L28" i="6"/>
  <c r="L27" i="6"/>
  <c r="L25" i="6"/>
  <c r="L24" i="6"/>
  <c r="L23" i="6"/>
  <c r="L22" i="6"/>
  <c r="L21" i="6"/>
  <c r="L20" i="6"/>
  <c r="L19" i="6"/>
  <c r="L18" i="6"/>
  <c r="L17" i="6"/>
  <c r="L15" i="6"/>
  <c r="L13" i="6"/>
  <c r="L12" i="6"/>
  <c r="L11" i="6"/>
  <c r="L10" i="6"/>
  <c r="L9" i="6"/>
  <c r="L8" i="6"/>
  <c r="K28" i="6"/>
  <c r="K27" i="6"/>
  <c r="K25" i="6"/>
  <c r="K24" i="6"/>
  <c r="K23" i="6"/>
  <c r="K22" i="6"/>
  <c r="K21" i="6"/>
  <c r="K20" i="6"/>
  <c r="K19" i="6"/>
  <c r="K18" i="6"/>
  <c r="K17" i="6"/>
  <c r="K15" i="6"/>
  <c r="K13" i="6"/>
  <c r="K12" i="6"/>
  <c r="K11" i="6"/>
  <c r="K10" i="6"/>
  <c r="K9" i="6"/>
  <c r="K8" i="6"/>
  <c r="J15" i="4"/>
  <c r="K7" i="1" l="1"/>
  <c r="T1202" i="1" l="1"/>
  <c r="T1189" i="1"/>
  <c r="T1175" i="1"/>
  <c r="T1174" i="1"/>
  <c r="T1173" i="1"/>
  <c r="T1172" i="1"/>
  <c r="T1171" i="1"/>
  <c r="T1170" i="1"/>
  <c r="T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O1042" i="1"/>
  <c r="N1042" i="1"/>
  <c r="M1042" i="1"/>
  <c r="L1042" i="1"/>
  <c r="G1042" i="1"/>
  <c r="K1042" i="1"/>
  <c r="J1042" i="1"/>
  <c r="I1042" i="1"/>
  <c r="H1042" i="1"/>
  <c r="F1042" i="1"/>
  <c r="E1042" i="1"/>
  <c r="D1042" i="1"/>
  <c r="T1042" i="1"/>
  <c r="T994" i="1"/>
  <c r="T995" i="1"/>
  <c r="T993" i="1"/>
  <c r="L995" i="1"/>
  <c r="N995" i="1"/>
  <c r="M995" i="1"/>
  <c r="O994" i="1"/>
  <c r="O995" i="1"/>
  <c r="O993" i="1"/>
  <c r="T934" i="1"/>
  <c r="T935" i="1"/>
  <c r="T933" i="1"/>
  <c r="N935" i="1"/>
  <c r="M935" i="1"/>
  <c r="L935" i="1"/>
  <c r="O934" i="1"/>
  <c r="O935" i="1"/>
  <c r="O933" i="1"/>
  <c r="T872" i="1"/>
  <c r="T873" i="1"/>
  <c r="T871" i="1"/>
  <c r="N873" i="1"/>
  <c r="M873" i="1"/>
  <c r="L873" i="1"/>
  <c r="O872" i="1"/>
  <c r="O873" i="1"/>
  <c r="O871" i="1"/>
  <c r="T814" i="1"/>
  <c r="T815" i="1"/>
  <c r="T813" i="1"/>
  <c r="N815" i="1"/>
  <c r="M815" i="1"/>
  <c r="L815" i="1"/>
  <c r="O814" i="1"/>
  <c r="O815" i="1" s="1"/>
  <c r="O813" i="1"/>
  <c r="T754" i="1"/>
  <c r="T755" i="1"/>
  <c r="T753" i="1"/>
  <c r="N755" i="1"/>
  <c r="M755" i="1"/>
  <c r="L755" i="1"/>
  <c r="O754" i="1"/>
  <c r="O755" i="1"/>
  <c r="O753" i="1"/>
  <c r="T690" i="1"/>
  <c r="T691" i="1"/>
  <c r="T689" i="1"/>
  <c r="O691" i="1"/>
  <c r="O690" i="1"/>
  <c r="O689" i="1"/>
  <c r="N691" i="1"/>
  <c r="M691" i="1"/>
  <c r="L691" i="1"/>
  <c r="O636" i="1"/>
  <c r="N636" i="1"/>
  <c r="M636" i="1"/>
  <c r="L636" i="1"/>
  <c r="O635" i="1"/>
  <c r="O634" i="1"/>
  <c r="T634" i="1" s="1"/>
  <c r="T635" i="1"/>
  <c r="T580" i="1"/>
  <c r="T581" i="1"/>
  <c r="T579" i="1"/>
  <c r="T464" i="1"/>
  <c r="T465" i="1"/>
  <c r="O464" i="1"/>
  <c r="O465" i="1"/>
  <c r="T391" i="1"/>
  <c r="T400" i="1"/>
  <c r="T320" i="1"/>
  <c r="T99" i="1"/>
  <c r="T79" i="1"/>
  <c r="T78" i="1"/>
  <c r="T31" i="1"/>
  <c r="T28" i="1"/>
  <c r="T24" i="1"/>
  <c r="T19" i="1"/>
  <c r="T14" i="1"/>
  <c r="T12" i="1"/>
  <c r="T11" i="1"/>
  <c r="T10" i="1"/>
  <c r="T9" i="1"/>
  <c r="T8" i="1"/>
  <c r="T7" i="1"/>
  <c r="N1202" i="1"/>
  <c r="M1202" i="1"/>
  <c r="L1202" i="1"/>
  <c r="O1201" i="1"/>
  <c r="O1200" i="1"/>
  <c r="O1199" i="1"/>
  <c r="O1198" i="1"/>
  <c r="O1197" i="1"/>
  <c r="N1189" i="1"/>
  <c r="M1189" i="1"/>
  <c r="L1189" i="1"/>
  <c r="O1188" i="1"/>
  <c r="O1187" i="1"/>
  <c r="O1186" i="1"/>
  <c r="O1185" i="1"/>
  <c r="O1184" i="1"/>
  <c r="N1175" i="1"/>
  <c r="M1175" i="1"/>
  <c r="L1175" i="1"/>
  <c r="O1174" i="1"/>
  <c r="O1173" i="1"/>
  <c r="O1172" i="1"/>
  <c r="O1171" i="1"/>
  <c r="O1170" i="1"/>
  <c r="O1175" i="1" s="1"/>
  <c r="O580" i="1"/>
  <c r="O579" i="1"/>
  <c r="N581" i="1"/>
  <c r="M581" i="1"/>
  <c r="L581" i="1"/>
  <c r="N465" i="1"/>
  <c r="M465" i="1"/>
  <c r="L465" i="1"/>
  <c r="N401" i="1"/>
  <c r="O400" i="1"/>
  <c r="M401" i="1"/>
  <c r="L401" i="1"/>
  <c r="T636" i="1" l="1"/>
  <c r="O1189" i="1"/>
  <c r="O1202" i="1"/>
  <c r="K79" i="1" l="1"/>
  <c r="J13" i="4" l="1"/>
  <c r="K391" i="1" l="1"/>
  <c r="K141" i="1" l="1"/>
  <c r="K142" i="1"/>
  <c r="K143" i="1"/>
  <c r="K144" i="1"/>
  <c r="K145" i="1"/>
  <c r="K78" i="1" l="1"/>
  <c r="F9" i="5" l="1"/>
  <c r="G513" i="1"/>
  <c r="G932" i="1"/>
  <c r="K932" i="1"/>
  <c r="O932" i="1"/>
  <c r="S932" i="1"/>
  <c r="R935" i="1"/>
  <c r="Q935" i="1"/>
  <c r="P935" i="1"/>
  <c r="J935" i="1"/>
  <c r="I935" i="1"/>
  <c r="H935" i="1"/>
  <c r="F935" i="1"/>
  <c r="E935" i="1"/>
  <c r="D935" i="1"/>
  <c r="S931" i="1"/>
  <c r="O931" i="1"/>
  <c r="K931" i="1"/>
  <c r="G931" i="1"/>
  <c r="S930" i="1"/>
  <c r="O930" i="1"/>
  <c r="K930" i="1"/>
  <c r="G930" i="1"/>
  <c r="S929" i="1"/>
  <c r="O929" i="1"/>
  <c r="K929" i="1"/>
  <c r="G929" i="1"/>
  <c r="S928" i="1"/>
  <c r="O928" i="1"/>
  <c r="K928" i="1"/>
  <c r="G928" i="1"/>
  <c r="S927" i="1"/>
  <c r="O927" i="1"/>
  <c r="K927" i="1"/>
  <c r="G927" i="1"/>
  <c r="S926" i="1"/>
  <c r="O926" i="1"/>
  <c r="K926" i="1"/>
  <c r="G926" i="1"/>
  <c r="S925" i="1"/>
  <c r="O925" i="1"/>
  <c r="K925" i="1"/>
  <c r="G925" i="1"/>
  <c r="S924" i="1"/>
  <c r="O924" i="1"/>
  <c r="K924" i="1"/>
  <c r="G924" i="1"/>
  <c r="S923" i="1"/>
  <c r="O923" i="1"/>
  <c r="K923" i="1"/>
  <c r="G923" i="1"/>
  <c r="S922" i="1"/>
  <c r="O922" i="1"/>
  <c r="K922" i="1"/>
  <c r="G922" i="1"/>
  <c r="S921" i="1"/>
  <c r="O921" i="1"/>
  <c r="K921" i="1"/>
  <c r="G921" i="1"/>
  <c r="T932" i="1" l="1"/>
  <c r="S935" i="1"/>
  <c r="T921" i="1"/>
  <c r="T922" i="1"/>
  <c r="T923" i="1"/>
  <c r="T925" i="1"/>
  <c r="T926" i="1"/>
  <c r="T927" i="1"/>
  <c r="T928" i="1"/>
  <c r="T929" i="1"/>
  <c r="T930" i="1"/>
  <c r="T931" i="1"/>
  <c r="K935" i="1"/>
  <c r="G935" i="1"/>
  <c r="T924" i="1"/>
  <c r="G79" i="1"/>
  <c r="G455" i="1"/>
  <c r="K455" i="1"/>
  <c r="O455" i="1"/>
  <c r="S455" i="1"/>
  <c r="G391" i="1"/>
  <c r="G390" i="1"/>
  <c r="K390" i="1"/>
  <c r="O390" i="1"/>
  <c r="S390" i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8" i="6"/>
  <c r="R12" i="5"/>
  <c r="R9" i="5"/>
  <c r="R10" i="5"/>
  <c r="R11" i="5"/>
  <c r="R8" i="5"/>
  <c r="G7" i="1"/>
  <c r="O7" i="1"/>
  <c r="S7" i="1"/>
  <c r="R34" i="1"/>
  <c r="G8" i="1"/>
  <c r="K8" i="1"/>
  <c r="O8" i="1"/>
  <c r="S8" i="1"/>
  <c r="G9" i="1"/>
  <c r="K9" i="1"/>
  <c r="O9" i="1"/>
  <c r="S9" i="1"/>
  <c r="G10" i="1"/>
  <c r="K10" i="1"/>
  <c r="O10" i="1"/>
  <c r="S10" i="1"/>
  <c r="G11" i="1"/>
  <c r="K11" i="1"/>
  <c r="O11" i="1"/>
  <c r="S11" i="1"/>
  <c r="G12" i="1"/>
  <c r="K12" i="1"/>
  <c r="O12" i="1"/>
  <c r="S12" i="1"/>
  <c r="G13" i="1"/>
  <c r="K13" i="1"/>
  <c r="O13" i="1"/>
  <c r="S13" i="1"/>
  <c r="G14" i="1"/>
  <c r="K14" i="1"/>
  <c r="O14" i="1"/>
  <c r="S14" i="1"/>
  <c r="G15" i="1"/>
  <c r="K15" i="1"/>
  <c r="O15" i="1"/>
  <c r="S15" i="1"/>
  <c r="G16" i="1"/>
  <c r="K16" i="1"/>
  <c r="O16" i="1"/>
  <c r="S16" i="1"/>
  <c r="G17" i="1"/>
  <c r="K17" i="1"/>
  <c r="O17" i="1"/>
  <c r="S17" i="1"/>
  <c r="G18" i="1"/>
  <c r="K18" i="1"/>
  <c r="O18" i="1"/>
  <c r="S18" i="1"/>
  <c r="G19" i="1"/>
  <c r="K19" i="1"/>
  <c r="O19" i="1"/>
  <c r="S19" i="1"/>
  <c r="G20" i="1"/>
  <c r="K20" i="1"/>
  <c r="O20" i="1"/>
  <c r="S20" i="1"/>
  <c r="G21" i="1"/>
  <c r="K21" i="1"/>
  <c r="O21" i="1"/>
  <c r="S21" i="1"/>
  <c r="G22" i="1"/>
  <c r="K22" i="1"/>
  <c r="O22" i="1"/>
  <c r="S22" i="1"/>
  <c r="G23" i="1"/>
  <c r="K23" i="1"/>
  <c r="O23" i="1"/>
  <c r="S23" i="1"/>
  <c r="G24" i="1"/>
  <c r="K24" i="1"/>
  <c r="O24" i="1"/>
  <c r="S24" i="1"/>
  <c r="G25" i="1"/>
  <c r="K25" i="1"/>
  <c r="O25" i="1"/>
  <c r="S25" i="1"/>
  <c r="G26" i="1"/>
  <c r="K26" i="1"/>
  <c r="O26" i="1"/>
  <c r="S26" i="1"/>
  <c r="G27" i="1"/>
  <c r="K27" i="1"/>
  <c r="O27" i="1"/>
  <c r="S27" i="1"/>
  <c r="G28" i="1"/>
  <c r="K28" i="1"/>
  <c r="O28" i="1"/>
  <c r="S28" i="1"/>
  <c r="G29" i="1"/>
  <c r="K29" i="1"/>
  <c r="O29" i="1"/>
  <c r="S29" i="1"/>
  <c r="G30" i="1"/>
  <c r="K30" i="1"/>
  <c r="O30" i="1"/>
  <c r="S30" i="1"/>
  <c r="G31" i="1"/>
  <c r="K31" i="1"/>
  <c r="O31" i="1"/>
  <c r="S31" i="1"/>
  <c r="G32" i="1"/>
  <c r="K32" i="1"/>
  <c r="O32" i="1"/>
  <c r="S32" i="1"/>
  <c r="G33" i="1"/>
  <c r="K33" i="1"/>
  <c r="O33" i="1"/>
  <c r="S33" i="1"/>
  <c r="D34" i="1"/>
  <c r="E34" i="1"/>
  <c r="F34" i="1"/>
  <c r="H34" i="1"/>
  <c r="I34" i="1"/>
  <c r="J34" i="1"/>
  <c r="L34" i="1"/>
  <c r="M34" i="1"/>
  <c r="N34" i="1"/>
  <c r="P34" i="1"/>
  <c r="Q34" i="1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8" i="6"/>
  <c r="R11" i="8"/>
  <c r="R12" i="8"/>
  <c r="R13" i="8"/>
  <c r="R14" i="8"/>
  <c r="R15" i="8"/>
  <c r="R16" i="8"/>
  <c r="R17" i="8"/>
  <c r="R10" i="8"/>
  <c r="R10" i="4"/>
  <c r="R11" i="4"/>
  <c r="R12" i="4"/>
  <c r="R13" i="4"/>
  <c r="R14" i="4"/>
  <c r="R9" i="4"/>
  <c r="R12" i="2"/>
  <c r="R13" i="2"/>
  <c r="R14" i="2"/>
  <c r="R15" i="2"/>
  <c r="R11" i="2"/>
  <c r="O16" i="2"/>
  <c r="P16" i="2"/>
  <c r="Q16" i="2"/>
  <c r="Q12" i="5"/>
  <c r="P12" i="5"/>
  <c r="O12" i="5"/>
  <c r="S1124" i="1"/>
  <c r="S1123" i="1"/>
  <c r="S1122" i="1"/>
  <c r="S1121" i="1"/>
  <c r="S1080" i="1"/>
  <c r="S1079" i="1"/>
  <c r="S1078" i="1"/>
  <c r="S1077" i="1"/>
  <c r="S1076" i="1"/>
  <c r="S1041" i="1"/>
  <c r="S1040" i="1"/>
  <c r="S1039" i="1"/>
  <c r="S1038" i="1"/>
  <c r="S1037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688" i="1"/>
  <c r="S687" i="1"/>
  <c r="S686" i="1"/>
  <c r="S685" i="1"/>
  <c r="S684" i="1"/>
  <c r="S683" i="1"/>
  <c r="S682" i="1"/>
  <c r="S681" i="1"/>
  <c r="S680" i="1"/>
  <c r="S679" i="1"/>
  <c r="S678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463" i="1"/>
  <c r="S462" i="1"/>
  <c r="S461" i="1"/>
  <c r="S460" i="1"/>
  <c r="S459" i="1"/>
  <c r="S458" i="1"/>
  <c r="S457" i="1"/>
  <c r="S456" i="1"/>
  <c r="S454" i="1"/>
  <c r="S453" i="1"/>
  <c r="S452" i="1"/>
  <c r="S451" i="1"/>
  <c r="S450" i="1"/>
  <c r="S399" i="1"/>
  <c r="S398" i="1"/>
  <c r="S397" i="1"/>
  <c r="S396" i="1"/>
  <c r="S395" i="1"/>
  <c r="S394" i="1"/>
  <c r="S393" i="1"/>
  <c r="S392" i="1"/>
  <c r="S389" i="1"/>
  <c r="S388" i="1"/>
  <c r="S387" i="1"/>
  <c r="S335" i="1"/>
  <c r="S334" i="1"/>
  <c r="S333" i="1"/>
  <c r="S332" i="1"/>
  <c r="S331" i="1"/>
  <c r="S330" i="1"/>
  <c r="S329" i="1"/>
  <c r="S328" i="1"/>
  <c r="S327" i="1"/>
  <c r="S326" i="1"/>
  <c r="S325" i="1"/>
  <c r="S322" i="1"/>
  <c r="S324" i="1"/>
  <c r="S323" i="1"/>
  <c r="S321" i="1"/>
  <c r="S320" i="1"/>
  <c r="S278" i="1"/>
  <c r="S277" i="1"/>
  <c r="S276" i="1"/>
  <c r="S275" i="1"/>
  <c r="S274" i="1"/>
  <c r="S273" i="1"/>
  <c r="S272" i="1"/>
  <c r="S271" i="1"/>
  <c r="S270" i="1"/>
  <c r="S269" i="1"/>
  <c r="S268" i="1"/>
  <c r="S229" i="1"/>
  <c r="S228" i="1"/>
  <c r="S227" i="1"/>
  <c r="S226" i="1"/>
  <c r="S225" i="1"/>
  <c r="S224" i="1"/>
  <c r="S188" i="1"/>
  <c r="S187" i="1"/>
  <c r="S186" i="1"/>
  <c r="S185" i="1"/>
  <c r="S184" i="1"/>
  <c r="S183" i="1"/>
  <c r="S145" i="1"/>
  <c r="S144" i="1"/>
  <c r="S143" i="1"/>
  <c r="S142" i="1"/>
  <c r="S141" i="1"/>
  <c r="S140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8" i="1"/>
  <c r="S77" i="1"/>
  <c r="S76" i="1"/>
  <c r="O331" i="1"/>
  <c r="O388" i="1"/>
  <c r="O389" i="1"/>
  <c r="O392" i="1"/>
  <c r="O393" i="1"/>
  <c r="O394" i="1"/>
  <c r="O395" i="1"/>
  <c r="O396" i="1"/>
  <c r="O397" i="1"/>
  <c r="O398" i="1"/>
  <c r="O399" i="1"/>
  <c r="O387" i="1"/>
  <c r="O401" i="1" l="1"/>
  <c r="T455" i="1"/>
  <c r="T390" i="1"/>
  <c r="O34" i="1"/>
  <c r="K34" i="1"/>
  <c r="G34" i="1"/>
  <c r="S34" i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O679" i="1" l="1"/>
  <c r="O680" i="1"/>
  <c r="O681" i="1"/>
  <c r="O682" i="1"/>
  <c r="O683" i="1"/>
  <c r="O684" i="1"/>
  <c r="O685" i="1"/>
  <c r="O686" i="1"/>
  <c r="O687" i="1"/>
  <c r="O688" i="1"/>
  <c r="O678" i="1"/>
  <c r="N10" i="4"/>
  <c r="N11" i="4"/>
  <c r="N12" i="4"/>
  <c r="N14" i="4"/>
  <c r="N9" i="4"/>
  <c r="N12" i="2" l="1"/>
  <c r="N13" i="2"/>
  <c r="N14" i="2"/>
  <c r="N15" i="2"/>
  <c r="N11" i="2"/>
  <c r="N10" i="8"/>
  <c r="N11" i="8"/>
  <c r="N12" i="8"/>
  <c r="N13" i="8"/>
  <c r="N14" i="8"/>
  <c r="N15" i="8"/>
  <c r="N16" i="8"/>
  <c r="N17" i="8"/>
  <c r="N9" i="5"/>
  <c r="N10" i="5"/>
  <c r="N11" i="5"/>
  <c r="N8" i="5"/>
  <c r="O622" i="1"/>
  <c r="O623" i="1"/>
  <c r="O624" i="1"/>
  <c r="O625" i="1"/>
  <c r="O626" i="1"/>
  <c r="O627" i="1"/>
  <c r="O628" i="1"/>
  <c r="O629" i="1"/>
  <c r="O630" i="1"/>
  <c r="O631" i="1"/>
  <c r="O632" i="1"/>
  <c r="O633" i="1"/>
  <c r="O621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40" i="1"/>
  <c r="O802" i="1"/>
  <c r="O803" i="1"/>
  <c r="O804" i="1"/>
  <c r="O805" i="1"/>
  <c r="O806" i="1"/>
  <c r="O807" i="1"/>
  <c r="O808" i="1"/>
  <c r="O809" i="1"/>
  <c r="O810" i="1"/>
  <c r="O811" i="1"/>
  <c r="O812" i="1"/>
  <c r="O801" i="1"/>
  <c r="O860" i="1"/>
  <c r="O861" i="1"/>
  <c r="O862" i="1"/>
  <c r="O863" i="1"/>
  <c r="O864" i="1"/>
  <c r="O865" i="1"/>
  <c r="O866" i="1"/>
  <c r="O867" i="1"/>
  <c r="O868" i="1"/>
  <c r="O869" i="1"/>
  <c r="O870" i="1"/>
  <c r="O859" i="1"/>
  <c r="O982" i="1"/>
  <c r="O983" i="1"/>
  <c r="O984" i="1"/>
  <c r="O985" i="1"/>
  <c r="O986" i="1"/>
  <c r="O987" i="1"/>
  <c r="O988" i="1"/>
  <c r="O989" i="1"/>
  <c r="O990" i="1"/>
  <c r="O991" i="1"/>
  <c r="O992" i="1"/>
  <c r="O981" i="1"/>
  <c r="G985" i="1"/>
  <c r="K985" i="1"/>
  <c r="O1038" i="1"/>
  <c r="O1039" i="1"/>
  <c r="O1040" i="1"/>
  <c r="O1041" i="1"/>
  <c r="O1037" i="1"/>
  <c r="O1077" i="1"/>
  <c r="O1078" i="1"/>
  <c r="O1079" i="1"/>
  <c r="O1080" i="1"/>
  <c r="O1076" i="1"/>
  <c r="O1122" i="1"/>
  <c r="O1123" i="1"/>
  <c r="O1124" i="1"/>
  <c r="O1121" i="1"/>
  <c r="O568" i="1"/>
  <c r="O569" i="1"/>
  <c r="O570" i="1"/>
  <c r="O571" i="1"/>
  <c r="O572" i="1"/>
  <c r="O573" i="1"/>
  <c r="O574" i="1"/>
  <c r="O575" i="1"/>
  <c r="O576" i="1"/>
  <c r="O577" i="1"/>
  <c r="O578" i="1"/>
  <c r="O567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06" i="1"/>
  <c r="O451" i="1"/>
  <c r="O452" i="1"/>
  <c r="O453" i="1"/>
  <c r="O454" i="1"/>
  <c r="O456" i="1"/>
  <c r="O457" i="1"/>
  <c r="O458" i="1"/>
  <c r="O459" i="1"/>
  <c r="O460" i="1"/>
  <c r="O461" i="1"/>
  <c r="O462" i="1"/>
  <c r="O463" i="1"/>
  <c r="O450" i="1"/>
  <c r="O321" i="1"/>
  <c r="O323" i="1"/>
  <c r="O324" i="1"/>
  <c r="O322" i="1"/>
  <c r="O325" i="1"/>
  <c r="O326" i="1"/>
  <c r="O327" i="1"/>
  <c r="O328" i="1"/>
  <c r="O329" i="1"/>
  <c r="O330" i="1"/>
  <c r="O332" i="1"/>
  <c r="O333" i="1"/>
  <c r="O334" i="1"/>
  <c r="O335" i="1"/>
  <c r="O320" i="1"/>
  <c r="O269" i="1"/>
  <c r="O270" i="1"/>
  <c r="O271" i="1"/>
  <c r="O272" i="1"/>
  <c r="O273" i="1"/>
  <c r="O274" i="1"/>
  <c r="O275" i="1"/>
  <c r="O276" i="1"/>
  <c r="O277" i="1"/>
  <c r="O278" i="1"/>
  <c r="O268" i="1"/>
  <c r="O225" i="1"/>
  <c r="O226" i="1"/>
  <c r="O227" i="1"/>
  <c r="O228" i="1"/>
  <c r="O229" i="1"/>
  <c r="O224" i="1"/>
  <c r="O184" i="1"/>
  <c r="O185" i="1"/>
  <c r="O186" i="1"/>
  <c r="O187" i="1"/>
  <c r="O188" i="1"/>
  <c r="O183" i="1"/>
  <c r="O141" i="1"/>
  <c r="O142" i="1"/>
  <c r="O143" i="1"/>
  <c r="O144" i="1"/>
  <c r="O145" i="1"/>
  <c r="O140" i="1"/>
  <c r="O77" i="1"/>
  <c r="O78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76" i="1"/>
  <c r="J15" i="2"/>
  <c r="J14" i="2"/>
  <c r="J13" i="2"/>
  <c r="J12" i="2"/>
  <c r="J11" i="2"/>
  <c r="J29" i="6"/>
  <c r="I29" i="6"/>
  <c r="H29" i="6"/>
  <c r="G29" i="6"/>
  <c r="O581" i="1" l="1"/>
  <c r="N12" i="5"/>
  <c r="T985" i="1"/>
  <c r="K1122" i="1"/>
  <c r="K1123" i="1"/>
  <c r="K1124" i="1"/>
  <c r="K1121" i="1"/>
  <c r="K1077" i="1"/>
  <c r="K1078" i="1"/>
  <c r="K1079" i="1"/>
  <c r="K1080" i="1"/>
  <c r="K1076" i="1"/>
  <c r="K1038" i="1"/>
  <c r="K1039" i="1"/>
  <c r="K1040" i="1"/>
  <c r="K1041" i="1"/>
  <c r="K1037" i="1"/>
  <c r="K982" i="1"/>
  <c r="K983" i="1"/>
  <c r="K986" i="1"/>
  <c r="K984" i="1"/>
  <c r="K987" i="1"/>
  <c r="K988" i="1"/>
  <c r="K989" i="1"/>
  <c r="K990" i="1"/>
  <c r="K991" i="1"/>
  <c r="K992" i="1"/>
  <c r="K981" i="1"/>
  <c r="K860" i="1"/>
  <c r="K861" i="1"/>
  <c r="K863" i="1"/>
  <c r="K864" i="1"/>
  <c r="K862" i="1"/>
  <c r="K865" i="1"/>
  <c r="K866" i="1"/>
  <c r="K867" i="1"/>
  <c r="K868" i="1"/>
  <c r="K869" i="1"/>
  <c r="K870" i="1"/>
  <c r="K859" i="1"/>
  <c r="K802" i="1"/>
  <c r="K803" i="1"/>
  <c r="K805" i="1"/>
  <c r="K806" i="1"/>
  <c r="K804" i="1"/>
  <c r="K807" i="1"/>
  <c r="K808" i="1"/>
  <c r="K809" i="1"/>
  <c r="K810" i="1"/>
  <c r="K811" i="1"/>
  <c r="K812" i="1"/>
  <c r="K801" i="1"/>
  <c r="K741" i="1"/>
  <c r="K742" i="1"/>
  <c r="K744" i="1"/>
  <c r="K745" i="1"/>
  <c r="K743" i="1"/>
  <c r="K746" i="1"/>
  <c r="K747" i="1"/>
  <c r="K748" i="1"/>
  <c r="K749" i="1"/>
  <c r="K750" i="1"/>
  <c r="K751" i="1"/>
  <c r="K752" i="1"/>
  <c r="K740" i="1"/>
  <c r="K679" i="1"/>
  <c r="K681" i="1"/>
  <c r="K682" i="1"/>
  <c r="K680" i="1"/>
  <c r="K683" i="1"/>
  <c r="K684" i="1"/>
  <c r="K685" i="1"/>
  <c r="K686" i="1"/>
  <c r="K687" i="1"/>
  <c r="K688" i="1"/>
  <c r="K678" i="1"/>
  <c r="K622" i="1"/>
  <c r="K623" i="1"/>
  <c r="K625" i="1"/>
  <c r="K626" i="1"/>
  <c r="K627" i="1"/>
  <c r="K624" i="1"/>
  <c r="K628" i="1"/>
  <c r="K629" i="1"/>
  <c r="K630" i="1"/>
  <c r="K631" i="1"/>
  <c r="K632" i="1"/>
  <c r="K633" i="1"/>
  <c r="K621" i="1"/>
  <c r="K568" i="1"/>
  <c r="K569" i="1"/>
  <c r="K570" i="1"/>
  <c r="K571" i="1"/>
  <c r="K572" i="1"/>
  <c r="K573" i="1"/>
  <c r="K574" i="1"/>
  <c r="K575" i="1"/>
  <c r="K576" i="1"/>
  <c r="K577" i="1"/>
  <c r="K578" i="1"/>
  <c r="K567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06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50" i="1"/>
  <c r="K388" i="1"/>
  <c r="K389" i="1"/>
  <c r="K392" i="1"/>
  <c r="K393" i="1"/>
  <c r="K394" i="1"/>
  <c r="K395" i="1"/>
  <c r="K396" i="1"/>
  <c r="K397" i="1"/>
  <c r="K398" i="1"/>
  <c r="K399" i="1"/>
  <c r="K387" i="1"/>
  <c r="K321" i="1"/>
  <c r="K323" i="1"/>
  <c r="K324" i="1"/>
  <c r="K322" i="1"/>
  <c r="K325" i="1"/>
  <c r="K326" i="1"/>
  <c r="K327" i="1"/>
  <c r="K328" i="1"/>
  <c r="K329" i="1"/>
  <c r="K330" i="1"/>
  <c r="K331" i="1"/>
  <c r="K332" i="1"/>
  <c r="K333" i="1"/>
  <c r="K334" i="1"/>
  <c r="K335" i="1"/>
  <c r="K320" i="1"/>
  <c r="K269" i="1"/>
  <c r="K270" i="1"/>
  <c r="K271" i="1"/>
  <c r="K272" i="1"/>
  <c r="K273" i="1"/>
  <c r="K274" i="1"/>
  <c r="K275" i="1"/>
  <c r="K276" i="1"/>
  <c r="K277" i="1"/>
  <c r="K278" i="1"/>
  <c r="K268" i="1"/>
  <c r="K225" i="1"/>
  <c r="K226" i="1"/>
  <c r="K227" i="1"/>
  <c r="K228" i="1"/>
  <c r="K229" i="1"/>
  <c r="K224" i="1"/>
  <c r="K140" i="1"/>
  <c r="K184" i="1"/>
  <c r="K185" i="1"/>
  <c r="K186" i="1"/>
  <c r="K187" i="1"/>
  <c r="K188" i="1"/>
  <c r="K183" i="1"/>
  <c r="J146" i="1"/>
  <c r="K77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76" i="1"/>
  <c r="I99" i="1"/>
  <c r="H99" i="1"/>
  <c r="I15" i="4"/>
  <c r="H15" i="4"/>
  <c r="G15" i="4"/>
  <c r="J14" i="4"/>
  <c r="J12" i="4"/>
  <c r="J11" i="4"/>
  <c r="J10" i="4"/>
  <c r="J9" i="4"/>
  <c r="J17" i="8" l="1"/>
  <c r="J16" i="8"/>
  <c r="J15" i="8"/>
  <c r="J14" i="8"/>
  <c r="J13" i="8"/>
  <c r="J12" i="8"/>
  <c r="J11" i="8"/>
  <c r="J10" i="8"/>
  <c r="I12" i="5"/>
  <c r="H12" i="5"/>
  <c r="G12" i="5"/>
  <c r="J8" i="5"/>
  <c r="J11" i="5"/>
  <c r="J10" i="5"/>
  <c r="J9" i="5"/>
  <c r="F10" i="6"/>
  <c r="S10" i="6" s="1"/>
  <c r="E12" i="5"/>
  <c r="D12" i="5"/>
  <c r="C12" i="5"/>
  <c r="J12" i="5" l="1"/>
  <c r="F14" i="4"/>
  <c r="F13" i="4"/>
  <c r="F12" i="4"/>
  <c r="F11" i="4"/>
  <c r="F10" i="4"/>
  <c r="S10" i="4" s="1"/>
  <c r="F9" i="4"/>
  <c r="S9" i="4" s="1"/>
  <c r="E15" i="4"/>
  <c r="D15" i="4"/>
  <c r="C15" i="4"/>
  <c r="E29" i="6" l="1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S17" i="6" s="1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S8" i="6"/>
  <c r="G98" i="1"/>
  <c r="T98" i="1" s="1"/>
  <c r="G97" i="1"/>
  <c r="T97" i="1" s="1"/>
  <c r="G96" i="1"/>
  <c r="T96" i="1" s="1"/>
  <c r="G95" i="1"/>
  <c r="T95" i="1" s="1"/>
  <c r="F15" i="2"/>
  <c r="S15" i="2" s="1"/>
  <c r="F14" i="2"/>
  <c r="S14" i="2" s="1"/>
  <c r="F13" i="2"/>
  <c r="S13" i="2" s="1"/>
  <c r="F12" i="2"/>
  <c r="S12" i="2" s="1"/>
  <c r="F11" i="2"/>
  <c r="S11" i="2" s="1"/>
  <c r="G1080" i="1"/>
  <c r="G1079" i="1"/>
  <c r="G1078" i="1"/>
  <c r="G1077" i="1"/>
  <c r="G1076" i="1"/>
  <c r="R16" i="2"/>
  <c r="E16" i="2"/>
  <c r="G16" i="2"/>
  <c r="H16" i="2"/>
  <c r="I16" i="2"/>
  <c r="K16" i="2"/>
  <c r="L16" i="2"/>
  <c r="M16" i="2"/>
  <c r="R1081" i="1"/>
  <c r="Q1081" i="1"/>
  <c r="P1081" i="1"/>
  <c r="G332" i="1"/>
  <c r="G333" i="1"/>
  <c r="G334" i="1"/>
  <c r="G335" i="1"/>
  <c r="G331" i="1"/>
  <c r="G94" i="1"/>
  <c r="T94" i="1" s="1"/>
  <c r="P279" i="1"/>
  <c r="P146" i="1"/>
  <c r="K12" i="5"/>
  <c r="L12" i="5"/>
  <c r="M12" i="5"/>
  <c r="F11" i="5"/>
  <c r="S11" i="5" s="1"/>
  <c r="F10" i="5"/>
  <c r="S10" i="5" s="1"/>
  <c r="S9" i="5"/>
  <c r="F8" i="5"/>
  <c r="S8" i="5" l="1"/>
  <c r="F12" i="5"/>
  <c r="F16" i="2"/>
  <c r="T1080" i="1"/>
  <c r="T32" i="1"/>
  <c r="T29" i="1"/>
  <c r="T17" i="1"/>
  <c r="T13" i="1"/>
  <c r="T18" i="1"/>
  <c r="T22" i="1"/>
  <c r="T16" i="1"/>
  <c r="T33" i="1"/>
  <c r="T30" i="1"/>
  <c r="T21" i="1"/>
  <c r="T25" i="1"/>
  <c r="T20" i="1"/>
  <c r="T15" i="1"/>
  <c r="T26" i="1"/>
  <c r="T27" i="1"/>
  <c r="T23" i="1"/>
  <c r="N16" i="2"/>
  <c r="J16" i="2"/>
  <c r="T1077" i="1"/>
  <c r="T1079" i="1"/>
  <c r="T1078" i="1"/>
  <c r="S1081" i="1"/>
  <c r="T1076" i="1"/>
  <c r="T333" i="1"/>
  <c r="T335" i="1"/>
  <c r="T332" i="1"/>
  <c r="T334" i="1"/>
  <c r="T331" i="1"/>
  <c r="T627" i="1"/>
  <c r="T34" i="1" l="1"/>
  <c r="S16" i="2"/>
  <c r="G1122" i="1"/>
  <c r="G1123" i="1"/>
  <c r="G1124" i="1"/>
  <c r="E1125" i="1"/>
  <c r="F1125" i="1"/>
  <c r="H1125" i="1"/>
  <c r="I1125" i="1"/>
  <c r="J1125" i="1"/>
  <c r="L1125" i="1"/>
  <c r="M1125" i="1"/>
  <c r="N1125" i="1"/>
  <c r="P1125" i="1"/>
  <c r="Q1125" i="1"/>
  <c r="R1125" i="1"/>
  <c r="G1038" i="1"/>
  <c r="G1039" i="1"/>
  <c r="G1040" i="1"/>
  <c r="G1041" i="1"/>
  <c r="P1042" i="1"/>
  <c r="Q1042" i="1"/>
  <c r="R1042" i="1"/>
  <c r="G982" i="1"/>
  <c r="G983" i="1"/>
  <c r="G986" i="1"/>
  <c r="G984" i="1"/>
  <c r="G987" i="1"/>
  <c r="G988" i="1"/>
  <c r="G989" i="1"/>
  <c r="G990" i="1"/>
  <c r="G991" i="1"/>
  <c r="G992" i="1"/>
  <c r="E995" i="1"/>
  <c r="F995" i="1"/>
  <c r="H995" i="1"/>
  <c r="I995" i="1"/>
  <c r="J995" i="1"/>
  <c r="P995" i="1"/>
  <c r="Q995" i="1"/>
  <c r="R995" i="1"/>
  <c r="G860" i="1"/>
  <c r="G861" i="1"/>
  <c r="G863" i="1"/>
  <c r="G864" i="1"/>
  <c r="G862" i="1"/>
  <c r="G865" i="1"/>
  <c r="G866" i="1"/>
  <c r="G867" i="1"/>
  <c r="G868" i="1"/>
  <c r="G869" i="1"/>
  <c r="G870" i="1"/>
  <c r="E873" i="1"/>
  <c r="F873" i="1"/>
  <c r="H873" i="1"/>
  <c r="I873" i="1"/>
  <c r="J873" i="1"/>
  <c r="P873" i="1"/>
  <c r="Q873" i="1"/>
  <c r="R873" i="1"/>
  <c r="G802" i="1"/>
  <c r="G803" i="1"/>
  <c r="G805" i="1"/>
  <c r="G806" i="1"/>
  <c r="G804" i="1"/>
  <c r="G807" i="1"/>
  <c r="G808" i="1"/>
  <c r="G809" i="1"/>
  <c r="G810" i="1"/>
  <c r="G811" i="1"/>
  <c r="G812" i="1"/>
  <c r="E815" i="1"/>
  <c r="F815" i="1"/>
  <c r="H815" i="1"/>
  <c r="I815" i="1"/>
  <c r="J815" i="1"/>
  <c r="P815" i="1"/>
  <c r="Q815" i="1"/>
  <c r="R815" i="1"/>
  <c r="G741" i="1"/>
  <c r="G742" i="1"/>
  <c r="G744" i="1"/>
  <c r="G745" i="1"/>
  <c r="G743" i="1"/>
  <c r="G746" i="1"/>
  <c r="G747" i="1"/>
  <c r="G748" i="1"/>
  <c r="G749" i="1"/>
  <c r="G750" i="1"/>
  <c r="G751" i="1"/>
  <c r="G752" i="1"/>
  <c r="E755" i="1"/>
  <c r="F755" i="1"/>
  <c r="H755" i="1"/>
  <c r="I755" i="1"/>
  <c r="J755" i="1"/>
  <c r="P755" i="1"/>
  <c r="Q755" i="1"/>
  <c r="R755" i="1"/>
  <c r="G679" i="1"/>
  <c r="G681" i="1"/>
  <c r="G682" i="1"/>
  <c r="G680" i="1"/>
  <c r="G683" i="1"/>
  <c r="G684" i="1"/>
  <c r="G685" i="1"/>
  <c r="G686" i="1"/>
  <c r="G687" i="1"/>
  <c r="G688" i="1"/>
  <c r="E691" i="1"/>
  <c r="F691" i="1"/>
  <c r="H691" i="1"/>
  <c r="I691" i="1"/>
  <c r="J691" i="1"/>
  <c r="P691" i="1"/>
  <c r="Q691" i="1"/>
  <c r="R691" i="1"/>
  <c r="G622" i="1"/>
  <c r="G623" i="1"/>
  <c r="G625" i="1"/>
  <c r="G626" i="1"/>
  <c r="G624" i="1"/>
  <c r="G628" i="1"/>
  <c r="G629" i="1"/>
  <c r="G630" i="1"/>
  <c r="G631" i="1"/>
  <c r="G632" i="1"/>
  <c r="G633" i="1"/>
  <c r="E636" i="1"/>
  <c r="F636" i="1"/>
  <c r="H636" i="1"/>
  <c r="I636" i="1"/>
  <c r="J636" i="1"/>
  <c r="P636" i="1"/>
  <c r="Q636" i="1"/>
  <c r="R636" i="1"/>
  <c r="G568" i="1"/>
  <c r="G569" i="1"/>
  <c r="G570" i="1"/>
  <c r="G571" i="1"/>
  <c r="G572" i="1"/>
  <c r="G573" i="1"/>
  <c r="G574" i="1"/>
  <c r="G575" i="1"/>
  <c r="G576" i="1"/>
  <c r="G577" i="1"/>
  <c r="G578" i="1"/>
  <c r="E581" i="1"/>
  <c r="F581" i="1"/>
  <c r="H581" i="1"/>
  <c r="I581" i="1"/>
  <c r="J581" i="1"/>
  <c r="P581" i="1"/>
  <c r="Q581" i="1"/>
  <c r="R581" i="1"/>
  <c r="G507" i="1"/>
  <c r="G508" i="1"/>
  <c r="G509" i="1"/>
  <c r="G510" i="1"/>
  <c r="G511" i="1"/>
  <c r="G512" i="1"/>
  <c r="G514" i="1"/>
  <c r="G515" i="1"/>
  <c r="G516" i="1"/>
  <c r="G517" i="1"/>
  <c r="G518" i="1"/>
  <c r="G519" i="1"/>
  <c r="E520" i="1"/>
  <c r="F520" i="1"/>
  <c r="H520" i="1"/>
  <c r="I520" i="1"/>
  <c r="J520" i="1"/>
  <c r="L520" i="1"/>
  <c r="M520" i="1"/>
  <c r="N520" i="1"/>
  <c r="P520" i="1"/>
  <c r="Q520" i="1"/>
  <c r="R520" i="1"/>
  <c r="G451" i="1"/>
  <c r="G452" i="1"/>
  <c r="G453" i="1"/>
  <c r="G454" i="1"/>
  <c r="G456" i="1"/>
  <c r="G457" i="1"/>
  <c r="G458" i="1"/>
  <c r="G459" i="1"/>
  <c r="G460" i="1"/>
  <c r="G461" i="1"/>
  <c r="G462" i="1"/>
  <c r="G463" i="1"/>
  <c r="E465" i="1"/>
  <c r="F465" i="1"/>
  <c r="H465" i="1"/>
  <c r="I465" i="1"/>
  <c r="J465" i="1"/>
  <c r="P465" i="1"/>
  <c r="Q465" i="1"/>
  <c r="R465" i="1"/>
  <c r="G388" i="1"/>
  <c r="G389" i="1"/>
  <c r="G392" i="1"/>
  <c r="G393" i="1"/>
  <c r="G394" i="1"/>
  <c r="G395" i="1"/>
  <c r="G396" i="1"/>
  <c r="G397" i="1"/>
  <c r="G398" i="1"/>
  <c r="G399" i="1"/>
  <c r="E401" i="1"/>
  <c r="F401" i="1"/>
  <c r="H401" i="1"/>
  <c r="I401" i="1"/>
  <c r="J401" i="1"/>
  <c r="P401" i="1"/>
  <c r="Q401" i="1"/>
  <c r="R401" i="1"/>
  <c r="G321" i="1"/>
  <c r="G323" i="1"/>
  <c r="G324" i="1"/>
  <c r="G322" i="1"/>
  <c r="G325" i="1"/>
  <c r="G326" i="1"/>
  <c r="G327" i="1"/>
  <c r="G328" i="1"/>
  <c r="G329" i="1"/>
  <c r="G330" i="1"/>
  <c r="G320" i="1"/>
  <c r="E336" i="1"/>
  <c r="F336" i="1"/>
  <c r="H336" i="1"/>
  <c r="I336" i="1"/>
  <c r="J336" i="1"/>
  <c r="L336" i="1"/>
  <c r="M336" i="1"/>
  <c r="N336" i="1"/>
  <c r="P336" i="1"/>
  <c r="Q336" i="1"/>
  <c r="R336" i="1"/>
  <c r="Q279" i="1"/>
  <c r="R279" i="1"/>
  <c r="G269" i="1"/>
  <c r="G270" i="1"/>
  <c r="G271" i="1"/>
  <c r="G272" i="1"/>
  <c r="G273" i="1"/>
  <c r="G274" i="1"/>
  <c r="G275" i="1"/>
  <c r="G276" i="1"/>
  <c r="G277" i="1"/>
  <c r="G278" i="1"/>
  <c r="E279" i="1"/>
  <c r="F279" i="1"/>
  <c r="H279" i="1"/>
  <c r="I279" i="1"/>
  <c r="J279" i="1"/>
  <c r="L279" i="1"/>
  <c r="M279" i="1"/>
  <c r="N279" i="1"/>
  <c r="G225" i="1"/>
  <c r="G226" i="1"/>
  <c r="G227" i="1"/>
  <c r="G228" i="1"/>
  <c r="G229" i="1"/>
  <c r="E230" i="1"/>
  <c r="F230" i="1"/>
  <c r="H230" i="1"/>
  <c r="I230" i="1"/>
  <c r="J230" i="1"/>
  <c r="L230" i="1"/>
  <c r="M230" i="1"/>
  <c r="N230" i="1"/>
  <c r="P230" i="1"/>
  <c r="Q230" i="1"/>
  <c r="R230" i="1"/>
  <c r="G184" i="1"/>
  <c r="G185" i="1"/>
  <c r="G186" i="1"/>
  <c r="G187" i="1"/>
  <c r="G188" i="1"/>
  <c r="E189" i="1"/>
  <c r="F189" i="1"/>
  <c r="H189" i="1"/>
  <c r="I189" i="1"/>
  <c r="J189" i="1"/>
  <c r="L189" i="1"/>
  <c r="M189" i="1"/>
  <c r="N189" i="1"/>
  <c r="P189" i="1"/>
  <c r="Q189" i="1"/>
  <c r="R189" i="1"/>
  <c r="G141" i="1"/>
  <c r="G142" i="1"/>
  <c r="G143" i="1"/>
  <c r="G144" i="1"/>
  <c r="G145" i="1"/>
  <c r="E146" i="1"/>
  <c r="F146" i="1"/>
  <c r="H146" i="1"/>
  <c r="I146" i="1"/>
  <c r="L146" i="1"/>
  <c r="M146" i="1"/>
  <c r="N146" i="1"/>
  <c r="Q146" i="1"/>
  <c r="R146" i="1"/>
  <c r="G77" i="1"/>
  <c r="T77" i="1" s="1"/>
  <c r="G78" i="1"/>
  <c r="G80" i="1"/>
  <c r="T80" i="1" s="1"/>
  <c r="G81" i="1"/>
  <c r="T81" i="1" s="1"/>
  <c r="G82" i="1"/>
  <c r="T82" i="1" s="1"/>
  <c r="G83" i="1"/>
  <c r="T83" i="1" s="1"/>
  <c r="G84" i="1"/>
  <c r="T84" i="1" s="1"/>
  <c r="G85" i="1"/>
  <c r="T85" i="1" s="1"/>
  <c r="G86" i="1"/>
  <c r="T86" i="1" s="1"/>
  <c r="G87" i="1"/>
  <c r="T87" i="1" s="1"/>
  <c r="G88" i="1"/>
  <c r="T88" i="1" s="1"/>
  <c r="G89" i="1"/>
  <c r="T89" i="1" s="1"/>
  <c r="G90" i="1"/>
  <c r="T90" i="1" s="1"/>
  <c r="G91" i="1"/>
  <c r="T91" i="1" s="1"/>
  <c r="G92" i="1"/>
  <c r="T92" i="1" s="1"/>
  <c r="G93" i="1"/>
  <c r="T93" i="1" s="1"/>
  <c r="G76" i="1"/>
  <c r="T76" i="1" s="1"/>
  <c r="E99" i="1"/>
  <c r="F99" i="1"/>
  <c r="J99" i="1"/>
  <c r="L99" i="1"/>
  <c r="M99" i="1"/>
  <c r="N99" i="1"/>
  <c r="P99" i="1"/>
  <c r="Q99" i="1"/>
  <c r="R99" i="1"/>
  <c r="D99" i="1"/>
  <c r="T330" i="1" l="1"/>
  <c r="S1042" i="1"/>
  <c r="T745" i="1"/>
  <c r="K1125" i="1"/>
  <c r="O1125" i="1"/>
  <c r="S279" i="1"/>
  <c r="T273" i="1"/>
  <c r="T185" i="1"/>
  <c r="T142" i="1"/>
  <c r="S146" i="1"/>
  <c r="S465" i="1"/>
  <c r="T275" i="1"/>
  <c r="T274" i="1"/>
  <c r="S815" i="1"/>
  <c r="T225" i="1"/>
  <c r="S636" i="1"/>
  <c r="S691" i="1"/>
  <c r="S995" i="1"/>
  <c r="S189" i="1"/>
  <c r="S581" i="1"/>
  <c r="O99" i="1"/>
  <c r="S1125" i="1"/>
  <c r="T227" i="1"/>
  <c r="S336" i="1"/>
  <c r="S873" i="1"/>
  <c r="K99" i="1"/>
  <c r="S99" i="1"/>
  <c r="T229" i="1"/>
  <c r="S401" i="1"/>
  <c r="S755" i="1"/>
  <c r="S520" i="1"/>
  <c r="G336" i="1"/>
  <c r="T276" i="1"/>
  <c r="T272" i="1"/>
  <c r="T278" i="1"/>
  <c r="T270" i="1"/>
  <c r="T277" i="1"/>
  <c r="T269" i="1"/>
  <c r="T271" i="1"/>
  <c r="T228" i="1"/>
  <c r="S230" i="1"/>
  <c r="T226" i="1"/>
  <c r="T186" i="1"/>
  <c r="T188" i="1"/>
  <c r="T184" i="1"/>
  <c r="T187" i="1"/>
  <c r="T145" i="1"/>
  <c r="T141" i="1"/>
  <c r="T144" i="1"/>
  <c r="T143" i="1"/>
  <c r="G99" i="1"/>
  <c r="G1121" i="1"/>
  <c r="T1041" i="1"/>
  <c r="T1039" i="1"/>
  <c r="T1040" i="1"/>
  <c r="G1125" i="1" l="1"/>
  <c r="T1121" i="1"/>
  <c r="G1037" i="1"/>
  <c r="K995" i="1"/>
  <c r="G981" i="1" l="1"/>
  <c r="G995" i="1" s="1"/>
  <c r="K873" i="1"/>
  <c r="G859" i="1" l="1"/>
  <c r="G873" i="1" s="1"/>
  <c r="K815" i="1"/>
  <c r="T806" i="1" l="1"/>
  <c r="D815" i="1"/>
  <c r="T804" i="1"/>
  <c r="G801" i="1"/>
  <c r="G815" i="1" s="1"/>
  <c r="K755" i="1"/>
  <c r="G740" i="1" l="1"/>
  <c r="G755" i="1" s="1"/>
  <c r="K691" i="1"/>
  <c r="G678" i="1" l="1"/>
  <c r="G691" i="1" s="1"/>
  <c r="K636" i="1"/>
  <c r="T626" i="1" l="1"/>
  <c r="G621" i="1"/>
  <c r="G636" i="1" s="1"/>
  <c r="K581" i="1"/>
  <c r="D581" i="1" l="1"/>
  <c r="G567" i="1"/>
  <c r="G581" i="1" s="1"/>
  <c r="O520" i="1"/>
  <c r="K520" i="1"/>
  <c r="G506" i="1" l="1"/>
  <c r="G520" i="1" s="1"/>
  <c r="D520" i="1"/>
  <c r="K465" i="1"/>
  <c r="G450" i="1" l="1"/>
  <c r="G465" i="1" s="1"/>
  <c r="K401" i="1"/>
  <c r="G387" i="1" l="1"/>
  <c r="G401" i="1" s="1"/>
  <c r="D401" i="1"/>
  <c r="O336" i="1"/>
  <c r="K336" i="1"/>
  <c r="D336" i="1" l="1"/>
  <c r="O279" i="1"/>
  <c r="K279" i="1"/>
  <c r="D279" i="1" l="1"/>
  <c r="G268" i="1"/>
  <c r="G279" i="1" s="1"/>
  <c r="O230" i="1"/>
  <c r="K230" i="1"/>
  <c r="T268" i="1" l="1"/>
  <c r="T279" i="1" s="1"/>
  <c r="G224" i="1"/>
  <c r="G230" i="1" s="1"/>
  <c r="O189" i="1"/>
  <c r="K189" i="1"/>
  <c r="G183" i="1" l="1"/>
  <c r="G189" i="1" s="1"/>
  <c r="K146" i="1"/>
  <c r="O146" i="1" l="1"/>
  <c r="G140" i="1"/>
  <c r="G146" i="1" l="1"/>
  <c r="T140" i="1"/>
  <c r="Q18" i="8"/>
  <c r="P18" i="8"/>
  <c r="O18" i="8"/>
  <c r="I18" i="8"/>
  <c r="H18" i="8"/>
  <c r="G18" i="8"/>
  <c r="F17" i="8"/>
  <c r="S17" i="8" s="1"/>
  <c r="E18" i="8"/>
  <c r="D18" i="8"/>
  <c r="C18" i="8"/>
  <c r="F16" i="8"/>
  <c r="S16" i="8" s="1"/>
  <c r="F15" i="8"/>
  <c r="S15" i="8" s="1"/>
  <c r="F14" i="8"/>
  <c r="S14" i="8" s="1"/>
  <c r="F13" i="8"/>
  <c r="S13" i="8" s="1"/>
  <c r="F12" i="8"/>
  <c r="F11" i="8"/>
  <c r="F10" i="8"/>
  <c r="S12" i="8" l="1"/>
  <c r="S11" i="8"/>
  <c r="S10" i="8"/>
  <c r="R18" i="8"/>
  <c r="F18" i="8"/>
  <c r="J18" i="8"/>
  <c r="N18" i="8"/>
  <c r="M18" i="8"/>
  <c r="L18" i="8"/>
  <c r="K18" i="8"/>
  <c r="S18" i="8" l="1"/>
  <c r="D1125" i="1"/>
  <c r="T1124" i="1"/>
  <c r="D995" i="1"/>
  <c r="D873" i="1"/>
  <c r="D755" i="1"/>
  <c r="D691" i="1"/>
  <c r="D636" i="1"/>
  <c r="D465" i="1"/>
  <c r="T1122" i="1" l="1"/>
  <c r="T1123" i="1"/>
  <c r="T864" i="1"/>
  <c r="T870" i="1"/>
  <c r="T633" i="1"/>
  <c r="T682" i="1"/>
  <c r="T680" i="1"/>
  <c r="T684" i="1"/>
  <c r="T688" i="1"/>
  <c r="T860" i="1"/>
  <c r="T865" i="1"/>
  <c r="T867" i="1"/>
  <c r="T869" i="1"/>
  <c r="T984" i="1"/>
  <c r="T988" i="1"/>
  <c r="T992" i="1"/>
  <c r="T742" i="1"/>
  <c r="T743" i="1"/>
  <c r="T456" i="1"/>
  <c r="T459" i="1"/>
  <c r="T622" i="1"/>
  <c r="T632" i="1"/>
  <c r="T861" i="1"/>
  <c r="T862" i="1"/>
  <c r="T811" i="1"/>
  <c r="T508" i="1"/>
  <c r="T510" i="1"/>
  <c r="T511" i="1"/>
  <c r="T513" i="1"/>
  <c r="T679" i="1"/>
  <c r="T989" i="1"/>
  <c r="T630" i="1"/>
  <c r="T744" i="1"/>
  <c r="T746" i="1"/>
  <c r="T748" i="1"/>
  <c r="T514" i="1"/>
  <c r="T516" i="1"/>
  <c r="T569" i="1"/>
  <c r="T572" i="1"/>
  <c r="T749" i="1"/>
  <c r="T983" i="1"/>
  <c r="T991" i="1"/>
  <c r="T461" i="1"/>
  <c r="T576" i="1"/>
  <c r="T625" i="1"/>
  <c r="T460" i="1"/>
  <c r="T462" i="1"/>
  <c r="T519" i="1"/>
  <c r="T628" i="1"/>
  <c r="T809" i="1"/>
  <c r="T982" i="1"/>
  <c r="T803" i="1"/>
  <c r="T863" i="1"/>
  <c r="T507" i="1"/>
  <c r="T631" i="1"/>
  <c r="T687" i="1"/>
  <c r="T802" i="1"/>
  <c r="T812" i="1"/>
  <c r="T575" i="1"/>
  <c r="T752" i="1"/>
  <c r="T808" i="1"/>
  <c r="T986" i="1"/>
  <c r="T453" i="1"/>
  <c r="T450" i="1"/>
  <c r="T624" i="1"/>
  <c r="T621" i="1"/>
  <c r="T629" i="1"/>
  <c r="T747" i="1"/>
  <c r="T454" i="1"/>
  <c r="T457" i="1"/>
  <c r="T506" i="1"/>
  <c r="T518" i="1"/>
  <c r="T571" i="1"/>
  <c r="T574" i="1"/>
  <c r="T686" i="1"/>
  <c r="T741" i="1"/>
  <c r="T751" i="1"/>
  <c r="T805" i="1"/>
  <c r="T807" i="1"/>
  <c r="T990" i="1"/>
  <c r="T1038" i="1"/>
  <c r="T509" i="1"/>
  <c r="T512" i="1"/>
  <c r="T678" i="1"/>
  <c r="T452" i="1"/>
  <c r="T517" i="1"/>
  <c r="T570" i="1"/>
  <c r="T573" i="1"/>
  <c r="T623" i="1"/>
  <c r="T685" i="1"/>
  <c r="T866" i="1"/>
  <c r="T987" i="1"/>
  <c r="T1037" i="1"/>
  <c r="T577" i="1"/>
  <c r="T810" i="1"/>
  <c r="T458" i="1"/>
  <c r="T451" i="1"/>
  <c r="T463" i="1"/>
  <c r="T515" i="1"/>
  <c r="T568" i="1"/>
  <c r="T578" i="1"/>
  <c r="T681" i="1"/>
  <c r="T683" i="1"/>
  <c r="T750" i="1"/>
  <c r="T801" i="1"/>
  <c r="T868" i="1"/>
  <c r="T981" i="1"/>
  <c r="T859" i="1"/>
  <c r="T740" i="1"/>
  <c r="T567" i="1"/>
  <c r="D230" i="1"/>
  <c r="D189" i="1"/>
  <c r="D146" i="1"/>
  <c r="R29" i="6"/>
  <c r="Q29" i="6"/>
  <c r="P29" i="6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N15" i="4" l="1"/>
  <c r="T1125" i="1"/>
  <c r="T520" i="1"/>
  <c r="T322" i="1"/>
  <c r="T183" i="1"/>
  <c r="T189" i="1" s="1"/>
  <c r="T388" i="1"/>
  <c r="T389" i="1"/>
  <c r="T392" i="1"/>
  <c r="T396" i="1"/>
  <c r="T398" i="1"/>
  <c r="T224" i="1"/>
  <c r="T230" i="1" s="1"/>
  <c r="T328" i="1"/>
  <c r="T321" i="1"/>
  <c r="T327" i="1"/>
  <c r="T397" i="1"/>
  <c r="T323" i="1"/>
  <c r="T325" i="1"/>
  <c r="T329" i="1"/>
  <c r="T394" i="1"/>
  <c r="T324" i="1"/>
  <c r="T393" i="1"/>
  <c r="T395" i="1"/>
  <c r="T399" i="1"/>
  <c r="T326" i="1"/>
  <c r="T387" i="1"/>
  <c r="S12" i="5"/>
  <c r="S29" i="6"/>
  <c r="F15" i="4"/>
  <c r="R15" i="4"/>
  <c r="S11" i="4"/>
  <c r="S15" i="4" s="1"/>
  <c r="T401" i="1" l="1"/>
  <c r="T336" i="1"/>
  <c r="T146" i="1"/>
</calcChain>
</file>

<file path=xl/sharedStrings.xml><?xml version="1.0" encoding="utf-8"?>
<sst xmlns="http://schemas.openxmlformats.org/spreadsheetml/2006/main" count="1046" uniqueCount="156">
  <si>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</si>
  <si>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</si>
  <si>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</si>
  <si>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</si>
  <si>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</si>
  <si>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</si>
  <si>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</si>
  <si>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</si>
  <si>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</si>
  <si>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</si>
  <si>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</si>
  <si>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</si>
  <si>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</si>
  <si>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</si>
  <si>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</si>
  <si>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</si>
  <si>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</si>
  <si>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</si>
  <si>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</si>
  <si>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</si>
  <si>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</si>
  <si>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</si>
  <si>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</si>
  <si>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</si>
  <si>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</si>
  <si>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Licencia de Motorista</t>
  </si>
  <si>
    <t xml:space="preserve">Duplicados </t>
  </si>
  <si>
    <t>SAMBIL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</si>
  <si>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</si>
  <si>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</si>
  <si>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</si>
  <si>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</si>
  <si>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</si>
  <si>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</si>
  <si>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</si>
  <si>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</si>
  <si>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Licencia de Conducir Categoría 5</t>
  </si>
  <si>
    <t>Licencia de Conducir Policías</t>
  </si>
  <si>
    <t>MAO</t>
  </si>
  <si>
    <t>Renovación Policías</t>
  </si>
  <si>
    <t>HIGUEY</t>
  </si>
  <si>
    <t>Duplicados Policías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</si>
  <si>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</si>
  <si>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</si>
  <si>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</si>
  <si>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</si>
  <si>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</si>
  <si>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</si>
  <si>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</si>
  <si>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</si>
  <si>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</si>
  <si>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</si>
  <si>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</si>
  <si>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</si>
  <si>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</si>
  <si>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</si>
  <si>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</si>
  <si>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</si>
  <si>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</si>
  <si>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</si>
  <si>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</si>
  <si>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</si>
  <si>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</si>
  <si>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</si>
  <si>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</si>
  <si>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</si>
  <si>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</si>
  <si>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</si>
  <si>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</si>
  <si>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</si>
  <si>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</si>
  <si>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</si>
  <si>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</si>
  <si>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</si>
  <si>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</si>
  <si>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</si>
  <si>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</si>
  <si>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</si>
  <si>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</si>
  <si>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</si>
  <si>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</si>
  <si>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</si>
  <si>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</si>
  <si>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</si>
  <si>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</si>
  <si>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</si>
  <si>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</si>
  <si>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</si>
  <si>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</si>
  <si>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</si>
  <si>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</si>
  <si>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</si>
  <si>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</si>
  <si>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</si>
  <si>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</si>
  <si>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</si>
  <si>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</si>
  <si>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</si>
  <si>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</si>
  <si>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</si>
  <si>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</si>
  <si>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</si>
  <si>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</si>
  <si>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</si>
  <si>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</si>
  <si>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</si>
  <si>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</si>
  <si>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</si>
  <si>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</si>
  <si>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</si>
  <si>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</si>
  <si>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</si>
  <si>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</si>
  <si>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</si>
  <si>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</si>
  <si>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</si>
  <si>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</si>
  <si>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</si>
  <si>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</si>
  <si>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</si>
  <si>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</si>
  <si>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</si>
  <si>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</si>
  <si>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</si>
  <si>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</si>
  <si>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</si>
  <si>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</si>
  <si>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</si>
  <si>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</si>
  <si>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</si>
  <si>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</si>
  <si>
    <t>Duplicados</t>
  </si>
  <si>
    <t>SERVICIOS DE LICENCIAS DE CONDUCIR BONAO</t>
  </si>
  <si>
    <t>Licencia de conducir categoria 5</t>
  </si>
  <si>
    <t>Renovacion Permiso de Aprendizaje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</si>
  <si>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</si>
  <si>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</si>
  <si>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</si>
  <si>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</si>
  <si>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</si>
  <si>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</si>
  <si>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>Cambio de Civil a Policía</t>
  </si>
  <si>
    <t xml:space="preserve">Cambio de Civil a Policía </t>
  </si>
  <si>
    <t>SERVICIOS DE LICENCIAS DE CONDUCIR ORLANDO</t>
  </si>
  <si>
    <t xml:space="preserve">SERVICIOS DE LICENCIAS DE CONDUCIR MIAMI </t>
  </si>
  <si>
    <t>SERVICIOS DE LICENCIAS DE CONDUCIR FILADELFIA</t>
  </si>
  <si>
    <t xml:space="preserve"> </t>
  </si>
  <si>
    <t>n/a</t>
  </si>
  <si>
    <t xml:space="preserve">Total de Servicios </t>
  </si>
  <si>
    <t xml:space="preserve">Licencias </t>
  </si>
  <si>
    <t>Carga</t>
  </si>
  <si>
    <t>V Motor</t>
  </si>
  <si>
    <t>T Pasajeros</t>
  </si>
  <si>
    <t>T Y Vialidad</t>
  </si>
  <si>
    <t xml:space="preserve">Enevial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</si>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</sst>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4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2" xfId="0" applyFont="1" applyBorder="1"/>
    <xf numFmtId="0" fontId="15" fillId="0" borderId="15" xfId="0" applyFont="1" applyBorder="1"/>
    <xf numFmtId="0" fontId="17" fillId="0" borderId="1" xfId="0" applyFont="1" applyBorder="1"/>
    <xf numFmtId="0" fontId="17" fillId="0" borderId="11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1" fontId="14" fillId="2" borderId="2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6" fillId="2" borderId="2" xfId="0" applyFont="1" applyFill="1" applyBorder="1"/>
    <xf numFmtId="0" fontId="16" fillId="2" borderId="15" xfId="0" applyFont="1" applyFill="1" applyBorder="1"/>
    <xf numFmtId="0" fontId="15" fillId="2" borderId="2" xfId="0" applyFont="1" applyFill="1" applyBorder="1"/>
    <xf numFmtId="0" fontId="15" fillId="2" borderId="15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2" fillId="0" borderId="7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2" xfId="2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12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7" fillId="0" borderId="0" xfId="0" applyFont="1" applyFill="1"/>
    <xf numFmtId="3" fontId="5" fillId="0" borderId="1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LICENCIA DE CONDUCIR</a:t>
            </a:r>
            <a:endParaRPr lang="es-DO"/>
          </a:p>
        </c:rich>
      </c:tx>
      <c:layout>
        <c:manualLayout>
          <c:xMode val="edge"/>
          <c:yMode val="edge"/>
          <c:x val="0.332323007806448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2569228100515882E-2"/>
          <c:y val="0.28340582512685719"/>
          <c:w val="0.98649567047038611"/>
          <c:h val="0.67639852230056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</c:f>
              <c:numCache>
                <c:formatCode>#,##0</c:formatCode>
                <c:ptCount val="1"/>
                <c:pt idx="0">
                  <c:v>30722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</c:f>
              <c:numCache>
                <c:formatCode>#,##0</c:formatCode>
                <c:ptCount val="1"/>
                <c:pt idx="0">
                  <c:v>26834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28-4BE1-8B6C-44AB3FD5E1B7}"/>
            </c:ext>
          </c:extLst>
        </c:ser>
        <c:ser>
          <c:idx val="2"/>
          <c:order val="2"/>
          <c:tx>
            <c:strRef>
              <c:f>'LICENCIA DE CONDUCIR'!$C$9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</c:f>
              <c:numCache>
                <c:formatCode>#,##0</c:formatCode>
                <c:ptCount val="1"/>
                <c:pt idx="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28-4BE1-8B6C-44AB3FD5E1B7}"/>
            </c:ext>
          </c:extLst>
        </c:ser>
        <c:ser>
          <c:idx val="3"/>
          <c:order val="3"/>
          <c:tx>
            <c:strRef>
              <c:f>'LICENCIA DE CONDUCIR'!$C$10</c:f>
              <c:strCache>
                <c:ptCount val="1"/>
                <c:pt idx="0">
                  <c:v>Renovacion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</c:f>
              <c:numCache>
                <c:formatCode>#,##0</c:formatCode>
                <c:ptCount val="1"/>
                <c:pt idx="0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28-4BE1-8B6C-44AB3FD5E1B7}"/>
            </c:ext>
          </c:extLst>
        </c:ser>
        <c:ser>
          <c:idx val="4"/>
          <c:order val="4"/>
          <c:tx>
            <c:strRef>
              <c:f>'LICENCIA DE CONDUCIR'!$C$11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CONDUCIR'!$O$11</c:f>
              <c:numCache>
                <c:formatCode>#,##0</c:formatCode>
                <c:ptCount val="1"/>
                <c:pt idx="0">
                  <c:v>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28-4BE1-8B6C-44AB3FD5E1B7}"/>
            </c:ext>
          </c:extLst>
        </c:ser>
        <c:ser>
          <c:idx val="5"/>
          <c:order val="5"/>
          <c:tx>
            <c:strRef>
              <c:f>'LICENCIA DE CONDUCIR'!$C$12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CONDUCIR'!$O$12</c:f>
              <c:numCache>
                <c:formatCode>#,##0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828-4BE1-8B6C-44AB3FD5E1B7}"/>
            </c:ext>
          </c:extLst>
        </c:ser>
        <c:ser>
          <c:idx val="6"/>
          <c:order val="6"/>
          <c:tx>
            <c:strRef>
              <c:f>'LICENCIA DE CONDUCIR'!$C$13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CONDUCIR'!$O$13</c:f>
              <c:numCache>
                <c:formatCode>#,##0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28-4BE1-8B6C-44AB3FD5E1B7}"/>
            </c:ext>
          </c:extLst>
        </c:ser>
        <c:ser>
          <c:idx val="7"/>
          <c:order val="7"/>
          <c:tx>
            <c:strRef>
              <c:f>'LICENCIA DE CONDUCIR'!$C$14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CONDUCIR'!$O$14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28-4BE1-8B6C-44AB3FD5E1B7}"/>
            </c:ext>
          </c:extLst>
        </c:ser>
        <c:ser>
          <c:idx val="8"/>
          <c:order val="8"/>
          <c:tx>
            <c:strRef>
              <c:f>'LICENCIA DE CONDUCIR'!$C$15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CONDUCIR'!$O$15</c:f>
              <c:numCache>
                <c:formatCode>#,##0</c:formatCode>
                <c:ptCount val="1"/>
                <c:pt idx="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28-4BE1-8B6C-44AB3FD5E1B7}"/>
            </c:ext>
          </c:extLst>
        </c:ser>
        <c:ser>
          <c:idx val="9"/>
          <c:order val="9"/>
          <c:tx>
            <c:strRef>
              <c:f>'LICENCIA DE CONDUCIR'!$C$16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CONDUCIR'!$O$16</c:f>
              <c:numCache>
                <c:formatCode>#,##0</c:formatCode>
                <c:ptCount val="1"/>
                <c:pt idx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828-4BE1-8B6C-44AB3FD5E1B7}"/>
            </c:ext>
          </c:extLst>
        </c:ser>
        <c:ser>
          <c:idx val="10"/>
          <c:order val="10"/>
          <c:tx>
            <c:strRef>
              <c:f>'LICENCIA DE CONDUCIR'!$C$17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CONDUCIR'!$O$17</c:f>
              <c:numCache>
                <c:formatCode>#,##0</c:formatCode>
                <c:ptCount val="1"/>
                <c:pt idx="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828-4BE1-8B6C-44AB3FD5E1B7}"/>
            </c:ext>
          </c:extLst>
        </c:ser>
        <c:ser>
          <c:idx val="11"/>
          <c:order val="11"/>
          <c:tx>
            <c:strRef>
              <c:f>'LICENCIA DE CONDUCIR'!$C$18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CONDUCIR'!$O$18</c:f>
              <c:numCache>
                <c:formatCode>#,##0</c:formatCode>
                <c:ptCount val="1"/>
                <c:pt idx="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28-4BE1-8B6C-44AB3FD5E1B7}"/>
            </c:ext>
          </c:extLst>
        </c:ser>
        <c:ser>
          <c:idx val="12"/>
          <c:order val="12"/>
          <c:tx>
            <c:strRef>
              <c:f>'LICENCIA DE CONDUCIR'!$C$19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CONDUCIR'!$O$19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28-4BE1-8B6C-44AB3FD5E1B7}"/>
            </c:ext>
          </c:extLst>
        </c:ser>
        <c:ser>
          <c:idx val="13"/>
          <c:order val="13"/>
          <c:tx>
            <c:strRef>
              <c:f>'LICENCIA DE CONDUCIR'!$C$20</c:f>
              <c:strCache>
                <c:ptCount val="1"/>
                <c:pt idx="0">
                  <c:v>Cambio de Civil a Policía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CONDUCIR'!$O$20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828-4BE1-8B6C-44AB3FD5E1B7}"/>
            </c:ext>
          </c:extLst>
        </c:ser>
        <c:ser>
          <c:idx val="14"/>
          <c:order val="14"/>
          <c:tx>
            <c:strRef>
              <c:f>'LICENCIA DE CONDUCIR'!$C$21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CONDUCIR'!$O$21</c:f>
              <c:numCache>
                <c:formatCode>#,##0</c:formatCode>
                <c:ptCount val="1"/>
                <c:pt idx="0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828-4BE1-8B6C-44AB3FD5E1B7}"/>
            </c:ext>
          </c:extLst>
        </c:ser>
        <c:ser>
          <c:idx val="15"/>
          <c:order val="15"/>
          <c:tx>
            <c:strRef>
              <c:f>'LICENCIA DE CONDUCIR'!$C$22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CONDUCIR'!$O$22</c:f>
              <c:numCache>
                <c:formatCode>#,##0</c:formatCode>
                <c:ptCount val="1"/>
                <c:pt idx="0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828-4BE1-8B6C-44AB3FD5E1B7}"/>
            </c:ext>
          </c:extLst>
        </c:ser>
        <c:ser>
          <c:idx val="16"/>
          <c:order val="16"/>
          <c:tx>
            <c:strRef>
              <c:f>'LICENCIA DE CONDUCIR'!$C$23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CONDUCIR'!$O$23</c:f>
              <c:numCache>
                <c:formatCode>#,##0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828-4BE1-8B6C-44AB3FD5E1B7}"/>
            </c:ext>
          </c:extLst>
        </c:ser>
        <c:ser>
          <c:idx val="17"/>
          <c:order val="17"/>
          <c:tx>
            <c:strRef>
              <c:f>'LICENCIA DE CONDUCIR'!$C$24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CONDUCIR'!$O$24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28-4BE1-8B6C-44AB3FD5E1B7}"/>
            </c:ext>
          </c:extLst>
        </c:ser>
        <c:ser>
          <c:idx val="18"/>
          <c:order val="18"/>
          <c:tx>
            <c:strRef>
              <c:f>'LICENCIA DE CONDUCIR'!$C$25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CONDUCIR'!$O$25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828-4BE1-8B6C-44AB3FD5E1B7}"/>
            </c:ext>
          </c:extLst>
        </c:ser>
        <c:ser>
          <c:idx val="19"/>
          <c:order val="19"/>
          <c:tx>
            <c:strRef>
              <c:f>'LICENCIA DE CONDUCIR'!$C$26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CONDUCIR'!$O$26</c:f>
              <c:numCache>
                <c:formatCode>#,##0</c:formatCode>
                <c:ptCount val="1"/>
                <c:pt idx="0">
                  <c:v>58166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828-4BE1-8B6C-44AB3FD5E1B7}"/>
            </c:ext>
          </c:extLst>
        </c:ser>
        <c:ser>
          <c:idx val="20"/>
          <c:order val="20"/>
          <c:tx>
            <c:strRef>
              <c:f>'LICENCIA DE CONDUCIR'!$C$27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</c:f>
              <c:numCache>
                <c:formatCode>#,##0</c:formatCode>
                <c:ptCount val="1"/>
                <c:pt idx="0">
                  <c:v>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828-4BE1-8B6C-44AB3FD5E1B7}"/>
            </c:ext>
          </c:extLst>
        </c:ser>
        <c:ser>
          <c:idx val="21"/>
          <c:order val="21"/>
          <c:tx>
            <c:strRef>
              <c:f>'LICENCIA DE CONDUCIR'!$C$28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CONDUCIR'!$O$28</c:f>
              <c:numCache>
                <c:formatCode>#,##0</c:formatCode>
                <c:ptCount val="1"/>
                <c:pt idx="0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828-4BE1-8B6C-44AB3FD5E1B7}"/>
            </c:ext>
          </c:extLst>
        </c:ser>
        <c:ser>
          <c:idx val="22"/>
          <c:order val="22"/>
          <c:tx>
            <c:strRef>
              <c:f>'LICENCIA DE CONDUCIR'!$C$29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CONDUCIR'!$O$29</c:f>
              <c:numCache>
                <c:formatCode>#,##0</c:formatCode>
                <c:ptCount val="1"/>
                <c:pt idx="0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828-4BE1-8B6C-44AB3FD5E1B7}"/>
            </c:ext>
          </c:extLst>
        </c:ser>
        <c:ser>
          <c:idx val="23"/>
          <c:order val="23"/>
          <c:tx>
            <c:strRef>
              <c:f>'LICENCIA DE CONDUCIR'!$C$30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CONDUCIR'!$O$30</c:f>
              <c:numCache>
                <c:formatCode>#,##0</c:formatCode>
                <c:ptCount val="1"/>
                <c:pt idx="0">
                  <c:v>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828-4BE1-8B6C-44AB3FD5E1B7}"/>
            </c:ext>
          </c:extLst>
        </c:ser>
        <c:ser>
          <c:idx val="24"/>
          <c:order val="24"/>
          <c:tx>
            <c:strRef>
              <c:f>'LICENCIA DE CONDUCIR'!$C$31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CONDUCIR'!$O$31</c:f>
              <c:numCache>
                <c:formatCode>#,##0</c:formatCode>
                <c:ptCount val="1"/>
                <c:pt idx="0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828-4BE1-8B6C-44AB3FD5E1B7}"/>
            </c:ext>
          </c:extLst>
        </c:ser>
        <c:ser>
          <c:idx val="25"/>
          <c:order val="25"/>
          <c:tx>
            <c:strRef>
              <c:f>'LICENCIA DE CONDUCIR'!$C$32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</c:f>
              <c:numCache>
                <c:formatCode>#,##0</c:formatCode>
                <c:ptCount val="1"/>
                <c:pt idx="0">
                  <c:v>5139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828-4BE1-8B6C-44AB3FD5E1B7}"/>
            </c:ext>
          </c:extLst>
        </c:ser>
        <c:ser>
          <c:idx val="26"/>
          <c:order val="26"/>
          <c:tx>
            <c:strRef>
              <c:f>'LICENCIA DE CONDUCIR'!$C$33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CONDUCIR'!$O$33</c:f>
              <c:numCache>
                <c:formatCode>#,##0</c:formatCode>
                <c:ptCount val="1"/>
                <c:pt idx="0">
                  <c:v>15071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828-4BE1-8B6C-44AB3FD5E1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9166575552834902E-3"/>
          <c:y val="6.8554628321149169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sede central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3391285821684188"/>
          <c:w val="0.98649567047038611"/>
          <c:h val="0.73588459524600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CONDUCIR'!$C$76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CONDUCIR'!$O$76</c:f>
              <c:numCache>
                <c:formatCode>#,##0</c:formatCode>
                <c:ptCount val="1"/>
                <c:pt idx="0">
                  <c:v>11218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CONDUCIR'!$C$77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CONDUCIR'!$O$77</c:f>
              <c:numCache>
                <c:formatCode>#,##0</c:formatCode>
                <c:ptCount val="1"/>
                <c:pt idx="0">
                  <c:v>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33-4DA1-B81F-5561D18D9D80}"/>
            </c:ext>
          </c:extLst>
        </c:ser>
        <c:ser>
          <c:idx val="2"/>
          <c:order val="2"/>
          <c:tx>
            <c:strRef>
              <c:f>'LICENCIA DE CONDUCIR'!$C$78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CONDUCIR'!$O$78</c:f>
              <c:numCache>
                <c:formatCode>#,##0</c:formatCode>
                <c:ptCount val="1"/>
                <c:pt idx="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33-4DA1-B81F-5561D18D9D80}"/>
            </c:ext>
          </c:extLst>
        </c:ser>
        <c:ser>
          <c:idx val="3"/>
          <c:order val="3"/>
          <c:tx>
            <c:strRef>
              <c:f>'LICENCIA DE CONDUCIR'!$C$79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CONDUCIR'!$O$79</c:f>
              <c:numCache>
                <c:formatCode>#,##0</c:formatCode>
                <c:ptCount val="1"/>
                <c:pt idx="0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33-4DA1-B81F-5561D18D9D80}"/>
            </c:ext>
          </c:extLst>
        </c:ser>
        <c:ser>
          <c:idx val="4"/>
          <c:order val="4"/>
          <c:tx>
            <c:strRef>
              <c:f>'LICENCIA DE CONDUCIR'!$C$80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</c:f>
              <c:numCache>
                <c:formatCode>#,##0</c:formatCode>
                <c:ptCount val="1"/>
                <c:pt idx="0">
                  <c:v>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33-4DA1-B81F-5561D18D9D80}"/>
            </c:ext>
          </c:extLst>
        </c:ser>
        <c:ser>
          <c:idx val="5"/>
          <c:order val="5"/>
          <c:tx>
            <c:strRef>
              <c:f>'LICENCIA DE CONDUCIR'!$C$81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CONDUCIR'!$O$81</c:f>
              <c:numCache>
                <c:formatCode>#,##0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33-4DA1-B81F-5561D18D9D80}"/>
            </c:ext>
          </c:extLst>
        </c:ser>
        <c:ser>
          <c:idx val="6"/>
          <c:order val="6"/>
          <c:tx>
            <c:strRef>
              <c:f>'LICENCIA DE CONDUCIR'!$C$82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CONDUCIR'!$O$82</c:f>
              <c:numCache>
                <c:formatCode>#,##0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633-4DA1-B81F-5561D18D9D80}"/>
            </c:ext>
          </c:extLst>
        </c:ser>
        <c:ser>
          <c:idx val="7"/>
          <c:order val="7"/>
          <c:tx>
            <c:strRef>
              <c:f>'LICENCIA DE CONDUCIR'!$C$83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CONDUCIR'!$O$83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33-4DA1-B81F-5561D18D9D80}"/>
            </c:ext>
          </c:extLst>
        </c:ser>
        <c:ser>
          <c:idx val="8"/>
          <c:order val="8"/>
          <c:tx>
            <c:strRef>
              <c:f>'LICENCIA DE CONDUCIR'!$C$84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CONDUCIR'!$O$84</c:f>
              <c:numCache>
                <c:formatCode>#,##0</c:formatCode>
                <c:ptCount val="1"/>
                <c:pt idx="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633-4DA1-B81F-5561D18D9D80}"/>
            </c:ext>
          </c:extLst>
        </c:ser>
        <c:ser>
          <c:idx val="9"/>
          <c:order val="9"/>
          <c:tx>
            <c:strRef>
              <c:f>'LICENCIA DE CONDUCIR'!$C$85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CONDUCIR'!$O$85</c:f>
              <c:numCache>
                <c:formatCode>#,##0</c:formatCode>
                <c:ptCount val="1"/>
                <c:pt idx="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633-4DA1-B81F-5561D18D9D80}"/>
            </c:ext>
          </c:extLst>
        </c:ser>
        <c:ser>
          <c:idx val="10"/>
          <c:order val="10"/>
          <c:tx>
            <c:strRef>
              <c:f>'LICENCIA DE CONDUCIR'!$C$86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33-4DA1-B81F-5561D18D9D80}"/>
            </c:ext>
          </c:extLst>
        </c:ser>
        <c:ser>
          <c:idx val="11"/>
          <c:order val="11"/>
          <c:tx>
            <c:strRef>
              <c:f>'LICENCIA DE CONDUCIR'!$C$87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CONDUCIR'!$O$87</c:f>
              <c:numCache>
                <c:formatCode>#,##0</c:formatCode>
                <c:ptCount val="1"/>
                <c:pt idx="0">
                  <c:v>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33-4DA1-B81F-5561D18D9D80}"/>
            </c:ext>
          </c:extLst>
        </c:ser>
        <c:ser>
          <c:idx val="12"/>
          <c:order val="12"/>
          <c:tx>
            <c:strRef>
              <c:f>'LICENCIA DE CONDUCIR'!$C$88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CONDUCIR'!$O$88</c:f>
              <c:numCache>
                <c:formatCode>#,##0</c:formatCode>
                <c:ptCount val="1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633-4DA1-B81F-5561D18D9D80}"/>
            </c:ext>
          </c:extLst>
        </c:ser>
        <c:ser>
          <c:idx val="13"/>
          <c:order val="13"/>
          <c:tx>
            <c:strRef>
              <c:f>'LICENCIA DE CONDUCIR'!$C$89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CONDUCIR'!$O$89</c:f>
              <c:numCache>
                <c:formatCode>#,##0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33-4DA1-B81F-5561D18D9D80}"/>
            </c:ext>
          </c:extLst>
        </c:ser>
        <c:ser>
          <c:idx val="14"/>
          <c:order val="14"/>
          <c:tx>
            <c:strRef>
              <c:f>'LICENCIA DE CONDUCIR'!$C$90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CONDUCIR'!$O$90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33-4DA1-B81F-5561D18D9D80}"/>
            </c:ext>
          </c:extLst>
        </c:ser>
        <c:ser>
          <c:idx val="15"/>
          <c:order val="15"/>
          <c:tx>
            <c:strRef>
              <c:f>'LICENCIA DE CONDUCIR'!$C$91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CONDUCIR'!$O$91</c:f>
              <c:numCache>
                <c:formatCode>#,##0</c:formatCode>
                <c:ptCount val="1"/>
                <c:pt idx="0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33-4DA1-B81F-5561D18D9D80}"/>
            </c:ext>
          </c:extLst>
        </c:ser>
        <c:ser>
          <c:idx val="16"/>
          <c:order val="16"/>
          <c:tx>
            <c:strRef>
              <c:f>'LICENCIA DE CONDUCIR'!$C$92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</c:f>
              <c:numCache>
                <c:formatCode>#,##0</c:formatCode>
                <c:ptCount val="1"/>
                <c:pt idx="0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633-4DA1-B81F-5561D18D9D80}"/>
            </c:ext>
          </c:extLst>
        </c:ser>
        <c:ser>
          <c:idx val="17"/>
          <c:order val="17"/>
          <c:tx>
            <c:strRef>
              <c:f>'LICENCIA DE CONDUCIR'!$C$93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CONDUCIR'!$O$93</c:f>
              <c:numCache>
                <c:formatCode>#,##0</c:formatCode>
                <c:ptCount val="1"/>
                <c:pt idx="0">
                  <c:v>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633-4DA1-B81F-5561D18D9D80}"/>
            </c:ext>
          </c:extLst>
        </c:ser>
        <c:ser>
          <c:idx val="18"/>
          <c:order val="18"/>
          <c:tx>
            <c:strRef>
              <c:f>'LICENCIA DE CONDUCIR'!$C$94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CONDUCIR'!$O$94</c:f>
              <c:numCache>
                <c:formatCode>#,##0</c:formatCode>
                <c:ptCount val="1"/>
                <c:pt idx="0">
                  <c:v>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633-4DA1-B81F-5561D18D9D80}"/>
            </c:ext>
          </c:extLst>
        </c:ser>
        <c:ser>
          <c:idx val="19"/>
          <c:order val="19"/>
          <c:tx>
            <c:strRef>
              <c:f>'LICENCIA DE CONDUCIR'!$C$95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CONDUCIR'!$O$95</c:f>
              <c:numCache>
                <c:formatCode>#,##0</c:formatCode>
                <c:ptCount val="1"/>
                <c:pt idx="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633-4DA1-B81F-5561D18D9D80}"/>
            </c:ext>
          </c:extLst>
        </c:ser>
        <c:ser>
          <c:idx val="20"/>
          <c:order val="20"/>
          <c:tx>
            <c:strRef>
              <c:f>'LICENCIA DE CONDUCIR'!$C$96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CONDUCIR'!$O$96</c:f>
              <c:numCache>
                <c:formatCode>#,##0</c:formatCode>
                <c:ptCount val="1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633-4DA1-B81F-5561D18D9D80}"/>
            </c:ext>
          </c:extLst>
        </c:ser>
        <c:ser>
          <c:idx val="21"/>
          <c:order val="21"/>
          <c:tx>
            <c:strRef>
              <c:f>'LICENCIA DE CONDUCIR'!$C$97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CONDUCIR'!$O$97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633-4DA1-B81F-5561D18D9D80}"/>
            </c:ext>
          </c:extLst>
        </c:ser>
        <c:ser>
          <c:idx val="22"/>
          <c:order val="22"/>
          <c:tx>
            <c:strRef>
              <c:f>'LICENCIA DE CONDUCIR'!$C$98</c:f>
              <c:strCache>
                <c:ptCount val="1"/>
                <c:pt idx="0">
                  <c:v>Cambio de Civil a Policía 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</c:f>
              <c:numCache>
                <c:formatCode>#,##0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633-4DA1-B81F-5561D18D9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44016506189821"/>
          <c:y val="5.2605849082290615E-2"/>
          <c:w val="0.77123077224449366"/>
          <c:h val="0.31407485538719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 MuLTICENTRO churchill</a:t>
            </a:r>
          </a:p>
        </c:rich>
      </c:tx>
      <c:layout>
        <c:manualLayout>
          <c:xMode val="edge"/>
          <c:yMode val="edge"/>
          <c:x val="0.451726379547335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0824735969498625E-3"/>
          <c:y val="0.20483814255785315"/>
          <c:w val="0.98268041372082171"/>
          <c:h val="0.74942579206135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CONDUCIR'!$C$140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CONDUCIR'!$O$140</c:f>
              <c:numCache>
                <c:formatCode>#,##0</c:formatCode>
                <c:ptCount val="1"/>
                <c:pt idx="0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FA-BF10-61BEC182E681}"/>
            </c:ext>
          </c:extLst>
        </c:ser>
        <c:ser>
          <c:idx val="1"/>
          <c:order val="1"/>
          <c:tx>
            <c:strRef>
              <c:f>'LICENCIA DE CONDUCIR'!$C$141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CONDUCIR'!$O$141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D-45FA-BF10-61BEC182E681}"/>
            </c:ext>
          </c:extLst>
        </c:ser>
        <c:ser>
          <c:idx val="2"/>
          <c:order val="2"/>
          <c:tx>
            <c:strRef>
              <c:f>'LICENCIA DE CONDUCIR'!$C$142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CONDUCIR'!$O$142</c:f>
              <c:numCache>
                <c:formatCode>#,##0</c:formatCode>
                <c:ptCount val="1"/>
                <c:pt idx="0">
                  <c:v>11696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D-45FA-BF10-61BEC182E681}"/>
            </c:ext>
          </c:extLst>
        </c:ser>
        <c:ser>
          <c:idx val="3"/>
          <c:order val="3"/>
          <c:tx>
            <c:strRef>
              <c:f>'LICENCIA DE CONDUCIR'!$C$143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CONDUCIR'!$O$143</c:f>
              <c:numCache>
                <c:formatCode>#,##0</c:formatCode>
                <c:ptCount val="1"/>
                <c:pt idx="0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D-45FA-BF10-61BEC182E681}"/>
            </c:ext>
          </c:extLst>
        </c:ser>
        <c:ser>
          <c:idx val="4"/>
          <c:order val="4"/>
          <c:tx>
            <c:strRef>
              <c:f>'LICENCIA DE CONDUCIR'!$C$144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CONDUCIR'!$O$144</c:f>
              <c:numCache>
                <c:formatCode>#,##0</c:formatCode>
                <c:ptCount val="1"/>
                <c:pt idx="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D-45FA-BF10-61BEC182E681}"/>
            </c:ext>
          </c:extLst>
        </c:ser>
        <c:ser>
          <c:idx val="5"/>
          <c:order val="5"/>
          <c:tx>
            <c:strRef>
              <c:f>'LICENCIA DE CONDUCIR'!$C$145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CONDUCIR'!$O$145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D-45FA-BF10-61BEC182E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1871"/>
        <c:axId val="1193527119"/>
      </c:barChart>
      <c:catAx>
        <c:axId val="15691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93527119"/>
        <c:crosses val="autoZero"/>
        <c:auto val="1"/>
        <c:lblAlgn val="ctr"/>
        <c:lblOffset val="100"/>
        <c:noMultiLvlLbl val="0"/>
      </c:catAx>
      <c:valAx>
        <c:axId val="119352711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3831762066975107E-2"/>
          <c:y val="4.0682225494720989E-2"/>
          <c:w val="0.83280201989472524"/>
          <c:h val="8.8199645436511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megacentro</a:t>
            </a:r>
          </a:p>
        </c:rich>
      </c:tx>
      <c:layout>
        <c:manualLayout>
          <c:xMode val="edge"/>
          <c:yMode val="edge"/>
          <c:x val="0.428222301049983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CONDUCIR'!$C$183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CONDUCIR'!$O$183</c:f>
              <c:numCache>
                <c:formatCode>#,##0</c:formatCode>
                <c:ptCount val="1"/>
                <c:pt idx="0">
                  <c:v>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1-4B03-B268-33D3C8C08C57}"/>
            </c:ext>
          </c:extLst>
        </c:ser>
        <c:ser>
          <c:idx val="1"/>
          <c:order val="1"/>
          <c:tx>
            <c:strRef>
              <c:f>'LICENCIA DE CONDUCIR'!$C$184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CONDUCIR'!$O$184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1-4B03-B268-33D3C8C08C57}"/>
            </c:ext>
          </c:extLst>
        </c:ser>
        <c:ser>
          <c:idx val="2"/>
          <c:order val="2"/>
          <c:tx>
            <c:strRef>
              <c:f>'LICENCIA DE CONDUCIR'!$C$185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CONDUCIR'!$O$185</c:f>
              <c:numCache>
                <c:formatCode>#,##0</c:formatCode>
                <c:ptCount val="1"/>
                <c:pt idx="0">
                  <c:v>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1-4B03-B268-33D3C8C08C57}"/>
            </c:ext>
          </c:extLst>
        </c:ser>
        <c:ser>
          <c:idx val="3"/>
          <c:order val="3"/>
          <c:tx>
            <c:strRef>
              <c:f>'LICENCIA DE CONDUCIR'!$C$186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CONDUCIR'!$O$186</c:f>
              <c:numCache>
                <c:formatCode>#,##0</c:formatCode>
                <c:ptCount val="1"/>
                <c:pt idx="0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21-4B03-B268-33D3C8C08C57}"/>
            </c:ext>
          </c:extLst>
        </c:ser>
        <c:ser>
          <c:idx val="4"/>
          <c:order val="4"/>
          <c:tx>
            <c:strRef>
              <c:f>'LICENCIA DE CONDUCIR'!$C$187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CONDUCIR'!$O$187</c:f>
              <c:numCache>
                <c:formatCode>#,##0</c:formatCode>
                <c:ptCount val="1"/>
                <c:pt idx="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1-4B03-B268-33D3C8C08C57}"/>
            </c:ext>
          </c:extLst>
        </c:ser>
        <c:ser>
          <c:idx val="5"/>
          <c:order val="5"/>
          <c:tx>
            <c:strRef>
              <c:f>'LICENCIA DE CONDUCIR'!$C$188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CONDUCIR'!$O$188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21-4B03-B268-33D3C8C08C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5631"/>
        <c:axId val="66492095"/>
      </c:barChart>
      <c:catAx>
        <c:axId val="1568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2095"/>
        <c:crosses val="autoZero"/>
        <c:auto val="1"/>
        <c:lblAlgn val="ctr"/>
        <c:lblOffset val="100"/>
        <c:noMultiLvlLbl val="0"/>
      </c:catAx>
      <c:valAx>
        <c:axId val="6649209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456305039172393E-2"/>
          <c:y val="7.2914041004556437E-2"/>
          <c:w val="0.87741833275244763"/>
          <c:h val="8.7227804275508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sambil</a:t>
            </a:r>
          </a:p>
        </c:rich>
      </c:tx>
      <c:layout>
        <c:manualLayout>
          <c:xMode val="edge"/>
          <c:yMode val="edge"/>
          <c:x val="0.476449609873119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CONDUCIR'!$C$224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CONDUCIR'!$O$224</c:f>
              <c:numCache>
                <c:formatCode>#,##0</c:formatCode>
                <c:ptCount val="1"/>
                <c:pt idx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B-4A08-8742-83FD6AC3970B}"/>
            </c:ext>
          </c:extLst>
        </c:ser>
        <c:ser>
          <c:idx val="1"/>
          <c:order val="1"/>
          <c:tx>
            <c:strRef>
              <c:f>'LICENCIA DE CONDUCIR'!$C$225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CONDUCIR'!$O$225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B-4A08-8742-83FD6AC3970B}"/>
            </c:ext>
          </c:extLst>
        </c:ser>
        <c:ser>
          <c:idx val="2"/>
          <c:order val="2"/>
          <c:tx>
            <c:strRef>
              <c:f>'LICENCIA DE CONDUCIR'!$C$226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CONDUCIR'!$O$226</c:f>
              <c:numCache>
                <c:formatCode>#,##0</c:formatCode>
                <c:ptCount val="1"/>
                <c:pt idx="0">
                  <c:v>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B-4A08-8742-83FD6AC3970B}"/>
            </c:ext>
          </c:extLst>
        </c:ser>
        <c:ser>
          <c:idx val="3"/>
          <c:order val="3"/>
          <c:tx>
            <c:strRef>
              <c:f>'LICENCIA DE CONDUCIR'!$C$227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CONDUCIR'!$O$227</c:f>
              <c:numCache>
                <c:formatCode>#,##0</c:formatCode>
                <c:ptCount val="1"/>
                <c:pt idx="0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B-4A08-8742-83FD6AC3970B}"/>
            </c:ext>
          </c:extLst>
        </c:ser>
        <c:ser>
          <c:idx val="4"/>
          <c:order val="4"/>
          <c:tx>
            <c:strRef>
              <c:f>'LICENCIA DE CONDUCIR'!$C$228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CONDUCIR'!$O$228</c:f>
              <c:numCache>
                <c:formatCode>#,##0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B-4A08-8742-83FD6AC3970B}"/>
            </c:ext>
          </c:extLst>
        </c:ser>
        <c:ser>
          <c:idx val="5"/>
          <c:order val="5"/>
          <c:tx>
            <c:strRef>
              <c:f>'LICENCIA DE CONDUCIR'!$C$229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CONDUCIR'!$O$229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FB-4A08-8742-83FD6AC397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13439"/>
        <c:axId val="64109823"/>
      </c:barChart>
      <c:catAx>
        <c:axId val="119581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9823"/>
        <c:crosses val="autoZero"/>
        <c:auto val="1"/>
        <c:lblAlgn val="ctr"/>
        <c:lblOffset val="100"/>
        <c:noMultiLvlLbl val="0"/>
      </c:catAx>
      <c:valAx>
        <c:axId val="641098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581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6746641315637471E-2"/>
          <c:y val="3.3656795168692862E-2"/>
          <c:w val="0.60538934016945667"/>
          <c:h val="8.0464369250211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bluemall</a:t>
            </a:r>
          </a:p>
        </c:rich>
      </c:tx>
      <c:layout>
        <c:manualLayout>
          <c:xMode val="edge"/>
          <c:yMode val="edge"/>
          <c:x val="0.459483785667813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1979776901738131E-2"/>
          <c:y val="0.21832936631907088"/>
          <c:w val="0.97604044619652375"/>
          <c:h val="0.7384787063826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CONDUCIR'!$C$268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CONDUCIR'!$O$268</c:f>
              <c:numCache>
                <c:formatCode>#,##0</c:formatCode>
                <c:ptCount val="1"/>
                <c:pt idx="0">
                  <c:v>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1-4927-9C6A-B042EE862175}"/>
            </c:ext>
          </c:extLst>
        </c:ser>
        <c:ser>
          <c:idx val="1"/>
          <c:order val="1"/>
          <c:tx>
            <c:strRef>
              <c:f>'LICENCIA DE CONDUCIR'!$C$269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CONDUCIR'!$O$269</c:f>
              <c:numCache>
                <c:formatCode>#,##0</c:formatCode>
                <c:ptCount val="1"/>
                <c:pt idx="0">
                  <c:v>3080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1-4927-9C6A-B042EE862175}"/>
            </c:ext>
          </c:extLst>
        </c:ser>
        <c:ser>
          <c:idx val="2"/>
          <c:order val="2"/>
          <c:tx>
            <c:strRef>
              <c:f>'LICENCIA DE CONDUCIR'!$C$270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CONDUCIR'!$O$270</c:f>
              <c:numCache>
                <c:formatCode>#,##0</c:formatCode>
                <c:ptCount val="1"/>
                <c:pt idx="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1-4927-9C6A-B042EE862175}"/>
            </c:ext>
          </c:extLst>
        </c:ser>
        <c:ser>
          <c:idx val="3"/>
          <c:order val="3"/>
          <c:tx>
            <c:strRef>
              <c:f>'LICENCIA DE CONDUCIR'!$C$271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CONDUCIR'!$O$271</c:f>
              <c:numCache>
                <c:formatCode>#,##0</c:formatCode>
                <c:ptCount val="1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1-4927-9C6A-B042EE862175}"/>
            </c:ext>
          </c:extLst>
        </c:ser>
        <c:ser>
          <c:idx val="4"/>
          <c:order val="4"/>
          <c:tx>
            <c:strRef>
              <c:f>'LICENCIA DE CONDUCIR'!$C$272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1-4927-9C6A-B042EE862175}"/>
            </c:ext>
          </c:extLst>
        </c:ser>
        <c:ser>
          <c:idx val="5"/>
          <c:order val="5"/>
          <c:tx>
            <c:strRef>
              <c:f>'LICENCIA DE CONDUCIR'!$C$273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CONDUCIR'!$O$273</c:f>
              <c:numCache>
                <c:formatCode>#,##0</c:formatCode>
                <c:ptCount val="1"/>
                <c:pt idx="0">
                  <c:v>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1-4927-9C6A-B042EE862175}"/>
            </c:ext>
          </c:extLst>
        </c:ser>
        <c:ser>
          <c:idx val="6"/>
          <c:order val="6"/>
          <c:tx>
            <c:strRef>
              <c:f>'LICENCIA DE CONDUCIR'!$C$274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CONDUCIR'!$O$274</c:f>
              <c:numCache>
                <c:formatCode>#,##0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F1-4927-9C6A-B042EE862175}"/>
            </c:ext>
          </c:extLst>
        </c:ser>
        <c:ser>
          <c:idx val="7"/>
          <c:order val="7"/>
          <c:tx>
            <c:strRef>
              <c:f>'LICENCIA DE CONDUCIR'!$C$275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CONDUCIR'!$O$275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F1-4927-9C6A-B042EE862175}"/>
            </c:ext>
          </c:extLst>
        </c:ser>
        <c:ser>
          <c:idx val="8"/>
          <c:order val="8"/>
          <c:tx>
            <c:strRef>
              <c:f>'LICENCIA DE CONDUCIR'!$C$276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CONDUCIR'!$O$276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F1-4927-9C6A-B042EE862175}"/>
            </c:ext>
          </c:extLst>
        </c:ser>
        <c:ser>
          <c:idx val="9"/>
          <c:order val="9"/>
          <c:tx>
            <c:strRef>
              <c:f>'LICENCIA DE CONDUCIR'!$C$277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CONDUCIR'!$O$277</c:f>
              <c:numCache>
                <c:formatCode>#,##0</c:formatCode>
                <c:ptCount val="1"/>
                <c:pt idx="0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1-4927-9C6A-B042EE862175}"/>
            </c:ext>
          </c:extLst>
        </c:ser>
        <c:ser>
          <c:idx val="10"/>
          <c:order val="10"/>
          <c:tx>
            <c:strRef>
              <c:f>'LICENCIA DE CONDUCIR'!$C$278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CONDUCIR'!$O$278</c:f>
              <c:numCache>
                <c:formatCode>#,##0</c:formatCode>
                <c:ptCount val="1"/>
                <c:pt idx="0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F1-4927-9C6A-B042EE862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1947247"/>
        <c:axId val="66445967"/>
      </c:barChart>
      <c:catAx>
        <c:axId val="1001947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45967"/>
        <c:crosses val="autoZero"/>
        <c:auto val="1"/>
        <c:lblAlgn val="ctr"/>
        <c:lblOffset val="100"/>
        <c:noMultiLvlLbl val="0"/>
      </c:catAx>
      <c:valAx>
        <c:axId val="6644596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01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7861566946239E-3"/>
          <c:y val="4.2359217565816197E-2"/>
          <c:w val="0.75769741667917756"/>
          <c:h val="0.14933087128392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santiago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13454897085E-3"/>
          <c:y val="0.18826402132504466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CONDUCIR'!$C$320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CONDUCIR'!$O$320</c:f>
              <c:numCache>
                <c:formatCode>#,##0</c:formatCode>
                <c:ptCount val="1"/>
                <c:pt idx="0">
                  <c:v>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CONDUCIR'!$C$321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CONDUCIR'!$O$321</c:f>
              <c:numCache>
                <c:formatCode>#,##0</c:formatCode>
                <c:ptCount val="1"/>
                <c:pt idx="0">
                  <c:v>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F2-4181-8207-936BC29583A5}"/>
            </c:ext>
          </c:extLst>
        </c:ser>
        <c:ser>
          <c:idx val="2"/>
          <c:order val="2"/>
          <c:tx>
            <c:strRef>
              <c:f>'LICENCIA DE CONDUCIR'!$C$322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CONDUCIR'!$O$322</c:f>
              <c:numCache>
                <c:formatCode>#,##0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F2-4181-8207-936BC29583A5}"/>
            </c:ext>
          </c:extLst>
        </c:ser>
        <c:ser>
          <c:idx val="3"/>
          <c:order val="3"/>
          <c:tx>
            <c:strRef>
              <c:f>'LICENCIA DE CONDUCIR'!$C$323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CONDUCIR'!$O$323</c:f>
              <c:numCache>
                <c:formatCode>#,##0</c:formatCode>
                <c:ptCount val="1"/>
                <c:pt idx="0">
                  <c:v>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F2-4181-8207-936BC29583A5}"/>
            </c:ext>
          </c:extLst>
        </c:ser>
        <c:ser>
          <c:idx val="4"/>
          <c:order val="4"/>
          <c:tx>
            <c:strRef>
              <c:f>'LICENCIA DE CONDUCIR'!$C$324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CONDUCIR'!$O$324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F2-4181-8207-936BC29583A5}"/>
            </c:ext>
          </c:extLst>
        </c:ser>
        <c:ser>
          <c:idx val="5"/>
          <c:order val="5"/>
          <c:tx>
            <c:strRef>
              <c:f>'LICENCIA DE CONDUCIR'!$C$325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F2-4181-8207-936BC29583A5}"/>
            </c:ext>
          </c:extLst>
        </c:ser>
        <c:ser>
          <c:idx val="6"/>
          <c:order val="6"/>
          <c:tx>
            <c:strRef>
              <c:f>'LICENCIA DE CONDUCIR'!$C$326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CONDUCIR'!$O$326</c:f>
              <c:numCache>
                <c:formatCode>#,##0</c:formatCode>
                <c:ptCount val="1"/>
                <c:pt idx="0">
                  <c:v>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F2-4181-8207-936BC29583A5}"/>
            </c:ext>
          </c:extLst>
        </c:ser>
        <c:ser>
          <c:idx val="7"/>
          <c:order val="7"/>
          <c:tx>
            <c:strRef>
              <c:f>'LICENCIA DE CONDUCIR'!$C$327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CONDUCIR'!$O$327</c:f>
              <c:numCache>
                <c:formatCode>#,##0</c:formatCode>
                <c:ptCount val="1"/>
                <c:pt idx="0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F2-4181-8207-936BC29583A5}"/>
            </c:ext>
          </c:extLst>
        </c:ser>
        <c:ser>
          <c:idx val="8"/>
          <c:order val="8"/>
          <c:tx>
            <c:strRef>
              <c:f>'LICENCIA DE CONDUCIR'!$C$328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CONDUCIR'!$O$328</c:f>
              <c:numCache>
                <c:formatCode>#,##0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BF2-4181-8207-936BC29583A5}"/>
            </c:ext>
          </c:extLst>
        </c:ser>
        <c:ser>
          <c:idx val="9"/>
          <c:order val="9"/>
          <c:tx>
            <c:strRef>
              <c:f>'LICENCIA DE CONDUCIR'!$C$329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CONDUCIR'!$O$329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F2-4181-8207-936BC29583A5}"/>
            </c:ext>
          </c:extLst>
        </c:ser>
        <c:ser>
          <c:idx val="10"/>
          <c:order val="10"/>
          <c:tx>
            <c:strRef>
              <c:f>'LICENCIA DE CONDUCIR'!$C$330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CONDUCIR'!$O$330</c:f>
              <c:numCache>
                <c:formatCode>#,##0</c:formatCode>
                <c:ptCount val="1"/>
                <c:pt idx="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F2-4181-8207-936BC29583A5}"/>
            </c:ext>
          </c:extLst>
        </c:ser>
        <c:ser>
          <c:idx val="11"/>
          <c:order val="11"/>
          <c:tx>
            <c:strRef>
              <c:f>'LICENCIA DE CONDUCIR'!$C$331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CONDUCIR'!$O$331</c:f>
              <c:numCache>
                <c:formatCode>#,##0</c:formatCode>
                <c:ptCount val="1"/>
                <c:pt idx="0">
                  <c:v>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F2-4181-8207-936BC29583A5}"/>
            </c:ext>
          </c:extLst>
        </c:ser>
        <c:ser>
          <c:idx val="12"/>
          <c:order val="12"/>
          <c:tx>
            <c:strRef>
              <c:f>'LICENCIA DE CONDUCIR'!$C$332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CONDUCIR'!$O$332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BF2-4181-8207-936BC29583A5}"/>
            </c:ext>
          </c:extLst>
        </c:ser>
        <c:ser>
          <c:idx val="13"/>
          <c:order val="13"/>
          <c:tx>
            <c:strRef>
              <c:f>'LICENCIA DE CONDUCIR'!$C$333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CONDUCIR'!$O$333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F2-4181-8207-936BC29583A5}"/>
            </c:ext>
          </c:extLst>
        </c:ser>
        <c:ser>
          <c:idx val="14"/>
          <c:order val="14"/>
          <c:tx>
            <c:strRef>
              <c:f>'LICENCIA DE CONDUCIR'!$C$334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CONDUCIR'!$O$334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F2-4181-8207-936BC29583A5}"/>
            </c:ext>
          </c:extLst>
        </c:ser>
        <c:ser>
          <c:idx val="15"/>
          <c:order val="15"/>
          <c:tx>
            <c:strRef>
              <c:f>'LICENCIA DE CONDUCIR'!$C$335</c:f>
              <c:strCache>
                <c:ptCount val="1"/>
                <c:pt idx="0">
                  <c:v>Cambio de Civil a Policía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CONDUCIR'!$O$335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F2-4181-8207-936BC2958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8126813095727E-3"/>
          <c:y val="4.415860228753770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romana</a:t>
            </a:r>
          </a:p>
        </c:rich>
      </c:tx>
      <c:layout>
        <c:manualLayout>
          <c:xMode val="edge"/>
          <c:yMode val="edge"/>
          <c:x val="0.45842768704200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CONDUCIR'!$C$387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CONDUCIR'!$O$387</c:f>
              <c:numCache>
                <c:formatCode>#,##0</c:formatCode>
                <c:ptCount val="1"/>
                <c:pt idx="0">
                  <c:v>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521-A6E9-1AF656B84BD5}"/>
            </c:ext>
          </c:extLst>
        </c:ser>
        <c:ser>
          <c:idx val="1"/>
          <c:order val="1"/>
          <c:tx>
            <c:strRef>
              <c:f>'LICENCIA DE CONDUCIR'!$C$388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CONDUCIR'!$O$388</c:f>
              <c:numCache>
                <c:formatCode>#,##0</c:formatCode>
                <c:ptCount val="1"/>
                <c:pt idx="0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0-4521-A6E9-1AF656B84BD5}"/>
            </c:ext>
          </c:extLst>
        </c:ser>
        <c:ser>
          <c:idx val="2"/>
          <c:order val="2"/>
          <c:tx>
            <c:strRef>
              <c:f>'LICENCIA DE CONDUCIR'!$C$389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CONDUCIR'!$O$389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0-4521-A6E9-1AF656B84BD5}"/>
            </c:ext>
          </c:extLst>
        </c:ser>
        <c:ser>
          <c:idx val="3"/>
          <c:order val="3"/>
          <c:tx>
            <c:strRef>
              <c:f>'LICENCIA DE CONDUCIR'!$C$390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CONDUCIR'!$O$390</c:f>
              <c:numCache>
                <c:formatCode>#,##0</c:formatCode>
                <c:ptCount val="1"/>
                <c:pt idx="0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0-4521-A6E9-1AF656B84BD5}"/>
            </c:ext>
          </c:extLst>
        </c:ser>
        <c:ser>
          <c:idx val="4"/>
          <c:order val="4"/>
          <c:tx>
            <c:strRef>
              <c:f>'LICENCIA DE CONDUCIR'!$C$391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0-4521-A6E9-1AF656B84BD5}"/>
            </c:ext>
          </c:extLst>
        </c:ser>
        <c:ser>
          <c:idx val="5"/>
          <c:order val="5"/>
          <c:tx>
            <c:strRef>
              <c:f>'LICENCIA DE CONDUCIR'!$C$392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CONDUCIR'!$O$392</c:f>
              <c:numCache>
                <c:formatCode>#,##0</c:formatCode>
                <c:ptCount val="1"/>
                <c:pt idx="0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30-4521-A6E9-1AF656B84BD5}"/>
            </c:ext>
          </c:extLst>
        </c:ser>
        <c:ser>
          <c:idx val="6"/>
          <c:order val="6"/>
          <c:tx>
            <c:strRef>
              <c:f>'LICENCIA DE CONDUCIR'!$C$393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CONDUCIR'!$O$393</c:f>
              <c:numCache>
                <c:formatCode>#,##0</c:formatCode>
                <c:ptCount val="1"/>
                <c:pt idx="0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0-4521-A6E9-1AF656B84BD5}"/>
            </c:ext>
          </c:extLst>
        </c:ser>
        <c:ser>
          <c:idx val="7"/>
          <c:order val="7"/>
          <c:tx>
            <c:strRef>
              <c:f>'LICENCIA DE CONDUCIR'!$C$394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CONDUCIR'!$O$394</c:f>
              <c:numCache>
                <c:formatCode>#,##0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30-4521-A6E9-1AF656B84BD5}"/>
            </c:ext>
          </c:extLst>
        </c:ser>
        <c:ser>
          <c:idx val="8"/>
          <c:order val="8"/>
          <c:tx>
            <c:strRef>
              <c:f>'LICENCIA DE CONDUCIR'!$C$395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CONDUCIR'!$O$395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30-4521-A6E9-1AF656B84BD5}"/>
            </c:ext>
          </c:extLst>
        </c:ser>
        <c:ser>
          <c:idx val="9"/>
          <c:order val="9"/>
          <c:tx>
            <c:strRef>
              <c:f>'LICENCIA DE CONDUCIR'!$C$396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CONDUCIR'!$O$396</c:f>
              <c:numCache>
                <c:formatCode>#,##0</c:formatCode>
                <c:ptCount val="1"/>
                <c:pt idx="0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30-4521-A6E9-1AF656B84BD5}"/>
            </c:ext>
          </c:extLst>
        </c:ser>
        <c:ser>
          <c:idx val="10"/>
          <c:order val="10"/>
          <c:tx>
            <c:strRef>
              <c:f>'LICENCIA DE CONDUCIR'!$C$397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30-4521-A6E9-1AF656B84BD5}"/>
            </c:ext>
          </c:extLst>
        </c:ser>
        <c:ser>
          <c:idx val="11"/>
          <c:order val="11"/>
          <c:tx>
            <c:strRef>
              <c:f>'LICENCIA DE CONDUCIR'!$C$398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CONDUCIR'!$O$398</c:f>
              <c:numCache>
                <c:formatCode>#,##0</c:formatCode>
                <c:ptCount val="1"/>
                <c:pt idx="0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30-4521-A6E9-1AF656B84BD5}"/>
            </c:ext>
          </c:extLst>
        </c:ser>
        <c:ser>
          <c:idx val="12"/>
          <c:order val="12"/>
          <c:tx>
            <c:strRef>
              <c:f>'LICENCIA DE CONDUCIR'!$C$399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CONDUCIR'!$O$399</c:f>
              <c:numCache>
                <c:formatCode>#,##0</c:formatCode>
                <c:ptCount val="1"/>
                <c:pt idx="0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30-4521-A6E9-1AF656B84BD5}"/>
            </c:ext>
          </c:extLst>
        </c:ser>
        <c:ser>
          <c:idx val="13"/>
          <c:order val="13"/>
          <c:tx>
            <c:strRef>
              <c:f>'LICENCIA DE CONDUCIR'!$C$400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CONDUCIR'!$O$400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B25-B7E4-8ACD8A465B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7391"/>
        <c:axId val="64132639"/>
      </c:barChart>
      <c:catAx>
        <c:axId val="1932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32639"/>
        <c:crosses val="autoZero"/>
        <c:auto val="1"/>
        <c:lblAlgn val="ctr"/>
        <c:lblOffset val="100"/>
        <c:noMultiLvlLbl val="0"/>
      </c:catAx>
      <c:valAx>
        <c:axId val="641326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368507906345933E-2"/>
          <c:y val="6.8716428678094355E-2"/>
          <c:w val="0.82913872512816156"/>
          <c:h val="0.14291239515014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azua</a:t>
            </a:r>
          </a:p>
        </c:rich>
      </c:tx>
      <c:layout>
        <c:manualLayout>
          <c:xMode val="edge"/>
          <c:yMode val="edge"/>
          <c:x val="0.471802542076735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CONDUCIR'!$C$450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CONDUCIR'!$O$450</c:f>
              <c:numCache>
                <c:formatCode>#,##0</c:formatCode>
                <c:ptCount val="1"/>
                <c:pt idx="0">
                  <c:v>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A-4FEF-8D46-8864B0B76A21}"/>
            </c:ext>
          </c:extLst>
        </c:ser>
        <c:ser>
          <c:idx val="1"/>
          <c:order val="1"/>
          <c:tx>
            <c:strRef>
              <c:f>'LICENCIA DE CONDUCIR'!$C$451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CONDUCIR'!$O$451</c:f>
              <c:numCache>
                <c:formatCode>#,##0</c:formatCode>
                <c:ptCount val="1"/>
                <c:pt idx="0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A-4FEF-8D46-8864B0B76A21}"/>
            </c:ext>
          </c:extLst>
        </c:ser>
        <c:ser>
          <c:idx val="2"/>
          <c:order val="2"/>
          <c:tx>
            <c:strRef>
              <c:f>'LICENCIA DE CONDUCIR'!$C$452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CONDUCIR'!$O$452</c:f>
              <c:numCache>
                <c:formatCode>#,##0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A-4FEF-8D46-8864B0B76A21}"/>
            </c:ext>
          </c:extLst>
        </c:ser>
        <c:ser>
          <c:idx val="3"/>
          <c:order val="3"/>
          <c:tx>
            <c:strRef>
              <c:f>'LICENCIA DE CONDUCIR'!$C$453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CONDUCIR'!$O$453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A-4FEF-8D46-8864B0B76A21}"/>
            </c:ext>
          </c:extLst>
        </c:ser>
        <c:ser>
          <c:idx val="4"/>
          <c:order val="4"/>
          <c:tx>
            <c:strRef>
              <c:f>'LICENCIA DE CONDUCIR'!$C$454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CONDUCIR'!$O$454</c:f>
              <c:numCache>
                <c:formatCode>#,##0</c:formatCode>
                <c:ptCount val="1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A-4FEF-8D46-8864B0B76A21}"/>
            </c:ext>
          </c:extLst>
        </c:ser>
        <c:ser>
          <c:idx val="5"/>
          <c:order val="5"/>
          <c:tx>
            <c:strRef>
              <c:f>'LICENCIA DE CONDUCIR'!$C$455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CONDUCIR'!$O$455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1A-4FEF-8D46-8864B0B76A21}"/>
            </c:ext>
          </c:extLst>
        </c:ser>
        <c:ser>
          <c:idx val="6"/>
          <c:order val="6"/>
          <c:tx>
            <c:strRef>
              <c:f>'LICENCIA DE CONDUCIR'!$C$456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CONDUCIR'!$O$456</c:f>
              <c:numCache>
                <c:formatCode>#,##0</c:formatCode>
                <c:ptCount val="1"/>
                <c:pt idx="0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1A-4FEF-8D46-8864B0B76A21}"/>
            </c:ext>
          </c:extLst>
        </c:ser>
        <c:ser>
          <c:idx val="7"/>
          <c:order val="7"/>
          <c:tx>
            <c:strRef>
              <c:f>'LICENCIA DE CONDUCIR'!$C$457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CONDUCIR'!$O$457</c:f>
              <c:numCache>
                <c:formatCode>#,##0</c:formatCode>
                <c:ptCount val="1"/>
                <c:pt idx="0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1A-4FEF-8D46-8864B0B76A21}"/>
            </c:ext>
          </c:extLst>
        </c:ser>
        <c:ser>
          <c:idx val="8"/>
          <c:order val="8"/>
          <c:tx>
            <c:strRef>
              <c:f>'LICENCIA DE CONDUCIR'!$C$458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CONDUCIR'!$O$458</c:f>
              <c:numCache>
                <c:formatCode>#,##0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1A-4FEF-8D46-8864B0B76A21}"/>
            </c:ext>
          </c:extLst>
        </c:ser>
        <c:ser>
          <c:idx val="9"/>
          <c:order val="9"/>
          <c:tx>
            <c:strRef>
              <c:f>'LICENCIA DE CONDUCIR'!$C$459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CONDUCIR'!$O$459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1A-4FEF-8D46-8864B0B76A21}"/>
            </c:ext>
          </c:extLst>
        </c:ser>
        <c:ser>
          <c:idx val="10"/>
          <c:order val="10"/>
          <c:tx>
            <c:strRef>
              <c:f>'LICENCIA DE CONDUCIR'!$C$460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CONDUCIR'!$O$460</c:f>
              <c:numCache>
                <c:formatCode>#,##0</c:formatCode>
                <c:ptCount val="1"/>
                <c:pt idx="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A-4FEF-8D46-8864B0B76A21}"/>
            </c:ext>
          </c:extLst>
        </c:ser>
        <c:ser>
          <c:idx val="11"/>
          <c:order val="11"/>
          <c:tx>
            <c:strRef>
              <c:f>'LICENCIA DE CONDUCIR'!$C$461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CONDUCIR'!$O$461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1A-4FEF-8D46-8864B0B76A21}"/>
            </c:ext>
          </c:extLst>
        </c:ser>
        <c:ser>
          <c:idx val="12"/>
          <c:order val="12"/>
          <c:tx>
            <c:strRef>
              <c:f>'LICENCIA DE CONDUCIR'!$C$462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CONDUCIR'!$O$462</c:f>
              <c:numCache>
                <c:formatCode>#,##0</c:formatCode>
                <c:ptCount val="1"/>
                <c:pt idx="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1A-4FEF-8D46-8864B0B76A21}"/>
            </c:ext>
          </c:extLst>
        </c:ser>
        <c:ser>
          <c:idx val="13"/>
          <c:order val="13"/>
          <c:tx>
            <c:strRef>
              <c:f>'LICENCIA DE CONDUCIR'!$C$463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CONDUCIR'!$O$463</c:f>
              <c:numCache>
                <c:formatCode>#,##0</c:formatCode>
                <c:ptCount val="1"/>
                <c:pt idx="0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1A-4FEF-8D46-8864B0B76A21}"/>
            </c:ext>
          </c:extLst>
        </c:ser>
        <c:ser>
          <c:idx val="14"/>
          <c:order val="14"/>
          <c:tx>
            <c:strRef>
              <c:f>'LICENCIA DE CONDUCIR'!$C$464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CONDUCIR'!$O$464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3-4D8E-90FE-E6622D2FE7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38431"/>
        <c:axId val="66472255"/>
      </c:barChart>
      <c:catAx>
        <c:axId val="19338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72255"/>
        <c:crosses val="autoZero"/>
        <c:auto val="1"/>
        <c:lblAlgn val="ctr"/>
        <c:lblOffset val="100"/>
        <c:noMultiLvlLbl val="0"/>
      </c:catAx>
      <c:valAx>
        <c:axId val="664722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3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575000988228665E-2"/>
          <c:y val="3.3240527265231648E-2"/>
          <c:w val="0.60227616906496084"/>
          <c:h val="0.27690422548890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</a:t>
            </a:r>
            <a:r>
              <a:rPr lang="es-DO" baseline="0"/>
              <a:t> francisco de macoris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CONDUCIR'!$C$506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CONDUCIR'!$O$506</c:f>
              <c:numCache>
                <c:formatCode>#,##0</c:formatCode>
                <c:ptCount val="1"/>
                <c:pt idx="0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E97-BEF0-13B920160D0E}"/>
            </c:ext>
          </c:extLst>
        </c:ser>
        <c:ser>
          <c:idx val="1"/>
          <c:order val="1"/>
          <c:tx>
            <c:strRef>
              <c:f>'LICENCIA DE CONDUCIR'!$C$507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CONDUCIR'!$O$507</c:f>
              <c:numCache>
                <c:formatCode>#,##0</c:formatCode>
                <c:ptCount val="1"/>
                <c:pt idx="0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E97-BEF0-13B920160D0E}"/>
            </c:ext>
          </c:extLst>
        </c:ser>
        <c:ser>
          <c:idx val="2"/>
          <c:order val="2"/>
          <c:tx>
            <c:strRef>
              <c:f>'LICENCIA DE CONDUCIR'!$C$508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CONDUCIR'!$O$508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5-4E97-BEF0-13B920160D0E}"/>
            </c:ext>
          </c:extLst>
        </c:ser>
        <c:ser>
          <c:idx val="3"/>
          <c:order val="3"/>
          <c:tx>
            <c:strRef>
              <c:f>'LICENCIA DE CONDUCIR'!$C$509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CONDUCIR'!$O$509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5-4E97-BEF0-13B920160D0E}"/>
            </c:ext>
          </c:extLst>
        </c:ser>
        <c:ser>
          <c:idx val="4"/>
          <c:order val="4"/>
          <c:tx>
            <c:strRef>
              <c:f>'LICENCIA DE CONDUCIR'!$C$510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CONDUCIR'!$O$510</c:f>
              <c:numCache>
                <c:formatCode>#,##0</c:formatCode>
                <c:ptCount val="1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5-4E97-BEF0-13B920160D0E}"/>
            </c:ext>
          </c:extLst>
        </c:ser>
        <c:ser>
          <c:idx val="5"/>
          <c:order val="5"/>
          <c:tx>
            <c:strRef>
              <c:f>'LICENCIA DE CONDUCIR'!$C$511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CONDUCIR'!$O$511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5-4E97-BEF0-13B920160D0E}"/>
            </c:ext>
          </c:extLst>
        </c:ser>
        <c:ser>
          <c:idx val="6"/>
          <c:order val="6"/>
          <c:tx>
            <c:strRef>
              <c:f>'LICENCIA DE CONDUCIR'!$C$512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CONDUCIR'!$O$512</c:f>
              <c:numCache>
                <c:formatCode>#,##0</c:formatCode>
                <c:ptCount val="1"/>
                <c:pt idx="0">
                  <c:v>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5-4E97-BEF0-13B920160D0E}"/>
            </c:ext>
          </c:extLst>
        </c:ser>
        <c:ser>
          <c:idx val="7"/>
          <c:order val="7"/>
          <c:tx>
            <c:strRef>
              <c:f>'LICENCIA DE CONDUCIR'!$C$513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CONDUCIR'!$O$513</c:f>
              <c:numCache>
                <c:formatCode>#,##0</c:formatCode>
                <c:ptCount val="1"/>
                <c:pt idx="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C5-4E97-BEF0-13B920160D0E}"/>
            </c:ext>
          </c:extLst>
        </c:ser>
        <c:ser>
          <c:idx val="8"/>
          <c:order val="8"/>
          <c:tx>
            <c:strRef>
              <c:f>'LICENCIA DE CONDUCIR'!$C$514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CONDUCIR'!$O$514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C5-4E97-BEF0-13B920160D0E}"/>
            </c:ext>
          </c:extLst>
        </c:ser>
        <c:ser>
          <c:idx val="9"/>
          <c:order val="9"/>
          <c:tx>
            <c:strRef>
              <c:f>'LICENCIA DE CONDUCIR'!$C$515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CONDUCIR'!$O$515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C5-4E97-BEF0-13B920160D0E}"/>
            </c:ext>
          </c:extLst>
        </c:ser>
        <c:ser>
          <c:idx val="10"/>
          <c:order val="10"/>
          <c:tx>
            <c:strRef>
              <c:f>'LICENCIA DE CONDUCIR'!$C$516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CONDUCIR'!$O$516</c:f>
              <c:numCache>
                <c:formatCode>#,##0</c:formatCode>
                <c:ptCount val="1"/>
                <c:pt idx="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C5-4E97-BEF0-13B920160D0E}"/>
            </c:ext>
          </c:extLst>
        </c:ser>
        <c:ser>
          <c:idx val="11"/>
          <c:order val="11"/>
          <c:tx>
            <c:strRef>
              <c:f>'LICENCIA DE CONDUCIR'!$C$517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CONDUCIR'!$O$517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C5-4E97-BEF0-13B920160D0E}"/>
            </c:ext>
          </c:extLst>
        </c:ser>
        <c:ser>
          <c:idx val="12"/>
          <c:order val="12"/>
          <c:tx>
            <c:strRef>
              <c:f>'LICENCIA DE CONDUCIR'!$C$518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CONDUCIR'!$O$518</c:f>
              <c:numCache>
                <c:formatCode>#,##0</c:formatCode>
                <c:ptCount val="1"/>
                <c:pt idx="0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C5-4E97-BEF0-13B920160D0E}"/>
            </c:ext>
          </c:extLst>
        </c:ser>
        <c:ser>
          <c:idx val="13"/>
          <c:order val="13"/>
          <c:tx>
            <c:strRef>
              <c:f>'LICENCIA DE CONDUCIR'!$C$519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CONDUCIR'!$O$519</c:f>
              <c:numCache>
                <c:formatCode>#,##0</c:formatCode>
                <c:ptCount val="1"/>
                <c:pt idx="0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6-4F10-9B4F-FC0AB8616C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9311"/>
        <c:axId val="66490607"/>
      </c:barChart>
      <c:catAx>
        <c:axId val="1932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0607"/>
        <c:crosses val="autoZero"/>
        <c:auto val="1"/>
        <c:lblAlgn val="ctr"/>
        <c:lblOffset val="100"/>
        <c:noMultiLvlLbl val="0"/>
      </c:catAx>
      <c:valAx>
        <c:axId val="664906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0594640268832802E-2"/>
          <c:y val="7.193751180077293E-2"/>
          <c:w val="0.78408363747889664"/>
          <c:h val="0.15693362396089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puerto plata</a:t>
            </a:r>
          </a:p>
        </c:rich>
      </c:tx>
      <c:layout>
        <c:manualLayout>
          <c:xMode val="edge"/>
          <c:yMode val="edge"/>
          <c:x val="0.428280823800660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CONDUCIR'!$C$567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CONDUCIR'!$O$567</c:f>
              <c:numCache>
                <c:formatCode>#,##0</c:formatCode>
                <c:ptCount val="1"/>
                <c:pt idx="0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A5A-B5B9-3A37AAC6FFF8}"/>
            </c:ext>
          </c:extLst>
        </c:ser>
        <c:ser>
          <c:idx val="1"/>
          <c:order val="1"/>
          <c:tx>
            <c:strRef>
              <c:f>'LICENCIA DE CONDUCIR'!$C$568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CONDUCIR'!$O$568</c:f>
              <c:numCache>
                <c:formatCode>#,##0</c:formatCode>
                <c:ptCount val="1"/>
                <c:pt idx="0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A5A-B5B9-3A37AAC6FFF8}"/>
            </c:ext>
          </c:extLst>
        </c:ser>
        <c:ser>
          <c:idx val="2"/>
          <c:order val="2"/>
          <c:tx>
            <c:strRef>
              <c:f>'LICENCIA DE CONDUCIR'!$C$569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CONDUCIR'!$O$569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5-4A5A-B5B9-3A37AAC6FFF8}"/>
            </c:ext>
          </c:extLst>
        </c:ser>
        <c:ser>
          <c:idx val="3"/>
          <c:order val="3"/>
          <c:tx>
            <c:strRef>
              <c:f>'LICENCIA DE CONDUCIR'!$C$570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CONDUCIR'!$O$570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5-4A5A-B5B9-3A37AAC6FFF8}"/>
            </c:ext>
          </c:extLst>
        </c:ser>
        <c:ser>
          <c:idx val="4"/>
          <c:order val="4"/>
          <c:tx>
            <c:strRef>
              <c:f>'LICENCIA DE CONDUCIR'!$C$571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CONDUCIR'!$O$571</c:f>
              <c:numCache>
                <c:formatCode>#,##0</c:formatCode>
                <c:ptCount val="1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5-4A5A-B5B9-3A37AAC6FFF8}"/>
            </c:ext>
          </c:extLst>
        </c:ser>
        <c:ser>
          <c:idx val="5"/>
          <c:order val="5"/>
          <c:tx>
            <c:strRef>
              <c:f>'LICENCIA DE CONDUCIR'!$C$572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CONDUCIR'!$O$572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5-4A5A-B5B9-3A37AAC6FFF8}"/>
            </c:ext>
          </c:extLst>
        </c:ser>
        <c:ser>
          <c:idx val="6"/>
          <c:order val="6"/>
          <c:tx>
            <c:strRef>
              <c:f>'LICENCIA DE CONDUCIR'!$C$573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CONDUCIR'!$O$573</c:f>
              <c:numCache>
                <c:formatCode>#,##0</c:formatCode>
                <c:ptCount val="1"/>
                <c:pt idx="0">
                  <c:v>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5-4A5A-B5B9-3A37AAC6FFF8}"/>
            </c:ext>
          </c:extLst>
        </c:ser>
        <c:ser>
          <c:idx val="7"/>
          <c:order val="7"/>
          <c:tx>
            <c:strRef>
              <c:f>'LICENCIA DE CONDUCIR'!$C$574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CONDUCIR'!$O$574</c:f>
              <c:numCache>
                <c:formatCode>#,##0</c:formatCode>
                <c:ptCount val="1"/>
                <c:pt idx="0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5-4A5A-B5B9-3A37AAC6FFF8}"/>
            </c:ext>
          </c:extLst>
        </c:ser>
        <c:ser>
          <c:idx val="8"/>
          <c:order val="8"/>
          <c:tx>
            <c:strRef>
              <c:f>'LICENCIA DE CONDUCIR'!$C$575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CONDUCIR'!$O$575</c:f>
              <c:numCache>
                <c:formatCode>#,##0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5-4A5A-B5B9-3A37AAC6FFF8}"/>
            </c:ext>
          </c:extLst>
        </c:ser>
        <c:ser>
          <c:idx val="9"/>
          <c:order val="9"/>
          <c:tx>
            <c:strRef>
              <c:f>'LICENCIA DE CONDUCIR'!$C$576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5-4A5A-B5B9-3A37AAC6FFF8}"/>
            </c:ext>
          </c:extLst>
        </c:ser>
        <c:ser>
          <c:idx val="10"/>
          <c:order val="10"/>
          <c:tx>
            <c:strRef>
              <c:f>'LICENCIA DE CONDUCIR'!$C$577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CONDUCIR'!$O$577</c:f>
              <c:numCache>
                <c:formatCode>#,##0</c:formatCode>
                <c:ptCount val="1"/>
                <c:pt idx="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5-4A5A-B5B9-3A37AAC6FFF8}"/>
            </c:ext>
          </c:extLst>
        </c:ser>
        <c:ser>
          <c:idx val="11"/>
          <c:order val="11"/>
          <c:tx>
            <c:strRef>
              <c:f>'LICENCIA DE CONDUCIR'!$C$578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CONDUCIR'!$O$578</c:f>
              <c:numCache>
                <c:formatCode>#,##0</c:formatCode>
                <c:ptCount val="1"/>
                <c:pt idx="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F-4454-B87E-449C0C266A44}"/>
            </c:ext>
          </c:extLst>
        </c:ser>
        <c:ser>
          <c:idx val="12"/>
          <c:order val="12"/>
          <c:tx>
            <c:strRef>
              <c:f>'LICENCIA DE CONDUCIR'!$C$579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CONDUCIR'!$O$579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3-4ABA-A62C-12C9F7EBE109}"/>
            </c:ext>
          </c:extLst>
        </c:ser>
        <c:ser>
          <c:idx val="13"/>
          <c:order val="13"/>
          <c:tx>
            <c:strRef>
              <c:f>'LICENCIA DE CONDUCIR'!$C$580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CONDUCIR'!$O$580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3-4ABA-A62C-12C9F7EBE1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5471"/>
        <c:axId val="64141071"/>
      </c:barChart>
      <c:catAx>
        <c:axId val="19325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1071"/>
        <c:crosses val="autoZero"/>
        <c:auto val="1"/>
        <c:lblAlgn val="ctr"/>
        <c:lblOffset val="100"/>
        <c:noMultiLvlLbl val="0"/>
      </c:catAx>
      <c:valAx>
        <c:axId val="641410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779813179480788E-3"/>
          <c:y val="3.5068184858476091E-2"/>
          <c:w val="0.6007303792514872"/>
          <c:h val="0.24891111779026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Mao</a:t>
            </a:r>
          </a:p>
        </c:rich>
      </c:tx>
      <c:layout>
        <c:manualLayout>
          <c:xMode val="edge"/>
          <c:yMode val="edge"/>
          <c:x val="0.472984996528576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86361446375181E-2"/>
          <c:y val="0.26352046813470925"/>
          <c:w val="0.97270324645102768"/>
          <c:h val="0.673804294890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CONDUCIR'!$C$621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CONDUCIR'!$O$621</c:f>
              <c:numCache>
                <c:formatCode>#,##0</c:formatCode>
                <c:ptCount val="1"/>
                <c:pt idx="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3-48EC-AA0C-8759325B26A7}"/>
            </c:ext>
          </c:extLst>
        </c:ser>
        <c:ser>
          <c:idx val="1"/>
          <c:order val="1"/>
          <c:tx>
            <c:strRef>
              <c:f>'LICENCIA DE CONDUCIR'!$C$622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CONDUCIR'!$O$622</c:f>
              <c:numCache>
                <c:formatCode>#,##0</c:formatCode>
                <c:ptCount val="1"/>
                <c:pt idx="0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3-48EC-AA0C-8759325B26A7}"/>
            </c:ext>
          </c:extLst>
        </c:ser>
        <c:ser>
          <c:idx val="2"/>
          <c:order val="2"/>
          <c:tx>
            <c:strRef>
              <c:f>'LICENCIA DE CONDUCIR'!$C$623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CONDUCIR'!$O$623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3-48EC-AA0C-8759325B26A7}"/>
            </c:ext>
          </c:extLst>
        </c:ser>
        <c:ser>
          <c:idx val="3"/>
          <c:order val="3"/>
          <c:tx>
            <c:strRef>
              <c:f>'LICENCIA DE CONDUCIR'!$C$624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CONDUCIR'!$O$624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13-48EC-AA0C-8759325B26A7}"/>
            </c:ext>
          </c:extLst>
        </c:ser>
        <c:ser>
          <c:idx val="4"/>
          <c:order val="4"/>
          <c:tx>
            <c:strRef>
              <c:f>'LICENCIA DE CONDUCIR'!$C$625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CONDUCIR'!$O$625</c:f>
              <c:numCache>
                <c:formatCode>#,##0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3-48EC-AA0C-8759325B26A7}"/>
            </c:ext>
          </c:extLst>
        </c:ser>
        <c:ser>
          <c:idx val="5"/>
          <c:order val="5"/>
          <c:tx>
            <c:strRef>
              <c:f>'LICENCIA DE CONDUCIR'!$C$626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CONDUCIR'!$O$626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3-48EC-AA0C-8759325B26A7}"/>
            </c:ext>
          </c:extLst>
        </c:ser>
        <c:ser>
          <c:idx val="6"/>
          <c:order val="6"/>
          <c:tx>
            <c:strRef>
              <c:f>'LICENCIA DE CONDUCIR'!$C$627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CONDUCIR'!$O$627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13-48EC-AA0C-8759325B26A7}"/>
            </c:ext>
          </c:extLst>
        </c:ser>
        <c:ser>
          <c:idx val="7"/>
          <c:order val="7"/>
          <c:tx>
            <c:strRef>
              <c:f>'LICENCIA DE CONDUCIR'!$C$628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CONDUCIR'!$O$628</c:f>
              <c:numCache>
                <c:formatCode>#,##0</c:formatCode>
                <c:ptCount val="1"/>
                <c:pt idx="0">
                  <c:v>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13-48EC-AA0C-8759325B26A7}"/>
            </c:ext>
          </c:extLst>
        </c:ser>
        <c:ser>
          <c:idx val="8"/>
          <c:order val="8"/>
          <c:tx>
            <c:strRef>
              <c:f>'LICENCIA DE CONDUCIR'!$C$629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CONDUCIR'!$O$629</c:f>
              <c:numCache>
                <c:formatCode>#,##0</c:formatCode>
                <c:ptCount val="1"/>
                <c:pt idx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3-48EC-AA0C-8759325B26A7}"/>
            </c:ext>
          </c:extLst>
        </c:ser>
        <c:ser>
          <c:idx val="9"/>
          <c:order val="9"/>
          <c:tx>
            <c:strRef>
              <c:f>'LICENCIA DE CONDUCIR'!$C$630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CONDUCIR'!$O$630</c:f>
              <c:numCache>
                <c:formatCode>#,##0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3-48EC-AA0C-8759325B26A7}"/>
            </c:ext>
          </c:extLst>
        </c:ser>
        <c:ser>
          <c:idx val="10"/>
          <c:order val="10"/>
          <c:tx>
            <c:strRef>
              <c:f>'LICENCIA DE CONDUCIR'!$C$631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CONDUCIR'!$O$631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13-48EC-AA0C-8759325B26A7}"/>
            </c:ext>
          </c:extLst>
        </c:ser>
        <c:ser>
          <c:idx val="11"/>
          <c:order val="11"/>
          <c:tx>
            <c:strRef>
              <c:f>'LICENCIA DE CONDUCIR'!$C$632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CONDUCIR'!$O$632</c:f>
              <c:numCache>
                <c:formatCode>#,##0</c:formatCode>
                <c:ptCount val="1"/>
                <c:pt idx="0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13-48EC-AA0C-8759325B26A7}"/>
            </c:ext>
          </c:extLst>
        </c:ser>
        <c:ser>
          <c:idx val="12"/>
          <c:order val="12"/>
          <c:tx>
            <c:strRef>
              <c:f>'LICENCIA DE CONDUCIR'!$C$633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CONDUCIR'!$O$633</c:f>
              <c:numCache>
                <c:formatCode>#,##0</c:formatCode>
                <c:ptCount val="1"/>
                <c:pt idx="0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13-48EC-AA0C-8759325B26A7}"/>
            </c:ext>
          </c:extLst>
        </c:ser>
        <c:ser>
          <c:idx val="13"/>
          <c:order val="13"/>
          <c:tx>
            <c:strRef>
              <c:f>'LICENCIA DE CONDUCIR'!$C$634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CONDUCIR'!$O$634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2-4333-B9C4-F95A3F4D6680}"/>
            </c:ext>
          </c:extLst>
        </c:ser>
        <c:ser>
          <c:idx val="14"/>
          <c:order val="14"/>
          <c:tx>
            <c:strRef>
              <c:f>'LICENCIA DE CONDUCIR'!$C$635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CONDUCIR'!$O$635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2-4333-B9C4-F95A3F4D66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3951"/>
        <c:axId val="64124703"/>
      </c:barChart>
      <c:catAx>
        <c:axId val="1931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4703"/>
        <c:crosses val="autoZero"/>
        <c:auto val="1"/>
        <c:lblAlgn val="ctr"/>
        <c:lblOffset val="100"/>
        <c:noMultiLvlLbl val="0"/>
      </c:catAx>
      <c:valAx>
        <c:axId val="64124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909006681771326E-2"/>
          <c:y val="4.7618199616366687E-2"/>
          <c:w val="0.62982997415100794"/>
          <c:h val="0.30798923885650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926933946929416E-3"/>
          <c:y val="0.19909275760227019"/>
          <c:w val="0.9862146132106141"/>
          <c:h val="0.77285965149847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CONDUCIR'!$C$678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CONDUCIR'!$O$678</c:f>
              <c:numCache>
                <c:formatCode>#,##0</c:formatCode>
                <c:ptCount val="1"/>
                <c:pt idx="0">
                  <c:v>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C-4A89-BFEF-551253FCCFD4}"/>
            </c:ext>
          </c:extLst>
        </c:ser>
        <c:ser>
          <c:idx val="1"/>
          <c:order val="1"/>
          <c:tx>
            <c:strRef>
              <c:f>'LICENCIA DE CONDUCIR'!$C$679</c:f>
              <c:strCache>
                <c:ptCount val="1"/>
                <c:pt idx="0">
                  <c:v>Licencia de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CONDUCIR'!$O$679</c:f>
              <c:numCache>
                <c:formatCode>#,##0</c:formatCode>
                <c:ptCount val="1"/>
                <c:pt idx="0">
                  <c:v>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C-4A89-BFEF-551253FCCFD4}"/>
            </c:ext>
          </c:extLst>
        </c:ser>
        <c:ser>
          <c:idx val="2"/>
          <c:order val="2"/>
          <c:tx>
            <c:strRef>
              <c:f>'LICENCIA DE CONDUCIR'!$C$680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CONDUCIR'!$O$680</c:f>
              <c:numCache>
                <c:formatCode>#,##0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C-4A89-BFEF-551253FCCFD4}"/>
            </c:ext>
          </c:extLst>
        </c:ser>
        <c:ser>
          <c:idx val="3"/>
          <c:order val="3"/>
          <c:tx>
            <c:strRef>
              <c:f>'LICENCIA DE CONDUCIR'!$C$681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CONDUCIR'!$O$681</c:f>
              <c:numCache>
                <c:formatCode>#,##0</c:formatCode>
                <c:ptCount val="1"/>
                <c:pt idx="0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C-4A89-BFEF-551253FCCFD4}"/>
            </c:ext>
          </c:extLst>
        </c:ser>
        <c:ser>
          <c:idx val="4"/>
          <c:order val="4"/>
          <c:tx>
            <c:strRef>
              <c:f>'LICENCIA DE CONDUCIR'!$C$682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C-4A89-BFEF-551253FCCFD4}"/>
            </c:ext>
          </c:extLst>
        </c:ser>
        <c:ser>
          <c:idx val="5"/>
          <c:order val="5"/>
          <c:tx>
            <c:strRef>
              <c:f>'LICENCIA DE CONDUCIR'!$C$683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CONDUCIR'!$O$683</c:f>
              <c:numCache>
                <c:formatCode>#,##0</c:formatCode>
                <c:ptCount val="1"/>
                <c:pt idx="0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C-4A89-BFEF-551253FCCFD4}"/>
            </c:ext>
          </c:extLst>
        </c:ser>
        <c:ser>
          <c:idx val="6"/>
          <c:order val="6"/>
          <c:tx>
            <c:strRef>
              <c:f>'LICENCIA DE CONDUCIR'!$C$684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CONDUCIR'!$O$684</c:f>
              <c:numCache>
                <c:formatCode>#,##0</c:formatCode>
                <c:ptCount val="1"/>
                <c:pt idx="0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FC-4A89-BFEF-551253FCCFD4}"/>
            </c:ext>
          </c:extLst>
        </c:ser>
        <c:ser>
          <c:idx val="7"/>
          <c:order val="7"/>
          <c:tx>
            <c:strRef>
              <c:f>'LICENCIA DE CONDUCIR'!$C$685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CONDUCIR'!$O$685</c:f>
              <c:numCache>
                <c:formatCode>#,##0</c:formatCode>
                <c:ptCount val="1"/>
                <c:pt idx="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FC-4A89-BFEF-551253FCCFD4}"/>
            </c:ext>
          </c:extLst>
        </c:ser>
        <c:ser>
          <c:idx val="8"/>
          <c:order val="8"/>
          <c:tx>
            <c:strRef>
              <c:f>'LICENCIA DE CONDUCIR'!$C$686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CONDUCIR'!$O$686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C-4A89-BFEF-551253FCCFD4}"/>
            </c:ext>
          </c:extLst>
        </c:ser>
        <c:ser>
          <c:idx val="9"/>
          <c:order val="9"/>
          <c:tx>
            <c:strRef>
              <c:f>'LICENCIA DE CONDUCIR'!$C$687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CONDUCIR'!$O$687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FC-4A89-BFEF-551253FCCFD4}"/>
            </c:ext>
          </c:extLst>
        </c:ser>
        <c:ser>
          <c:idx val="10"/>
          <c:order val="10"/>
          <c:tx>
            <c:strRef>
              <c:f>'LICENCIA DE CONDUCIR'!$C$688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CONDUCIR'!$O$688</c:f>
              <c:numCache>
                <c:formatCode>#,##0</c:formatCode>
                <c:ptCount val="1"/>
                <c:pt idx="0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FC-4A89-BFEF-551253FCCFD4}"/>
            </c:ext>
          </c:extLst>
        </c:ser>
        <c:ser>
          <c:idx val="11"/>
          <c:order val="11"/>
          <c:tx>
            <c:strRef>
              <c:f>'LICENCIA DE CONDUCIR'!$C$689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CONDUCIR'!$O$689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C-42F6-900E-CC631A319F39}"/>
            </c:ext>
          </c:extLst>
        </c:ser>
        <c:ser>
          <c:idx val="12"/>
          <c:order val="12"/>
          <c:tx>
            <c:strRef>
              <c:f>'LICENCIA DE CONDUCIR'!$C$690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CONDUCIR'!$O$690</c:f>
              <c:numCache>
                <c:formatCode>#,##0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C-42F6-900E-CC631A319F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6831"/>
        <c:axId val="64147519"/>
      </c:barChart>
      <c:catAx>
        <c:axId val="19316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7519"/>
        <c:crosses val="autoZero"/>
        <c:auto val="1"/>
        <c:lblAlgn val="ctr"/>
        <c:lblOffset val="100"/>
        <c:noMultiLvlLbl val="0"/>
      </c:catAx>
      <c:valAx>
        <c:axId val="6414751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432301687417258E-3"/>
          <c:y val="5.9264421724193016E-2"/>
          <c:w val="0.63885588613587141"/>
          <c:h val="0.21041315387994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CONDUCIR'!$C$740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CONDUCIR'!$O$740</c:f>
              <c:numCache>
                <c:formatCode>#,##0</c:formatCode>
                <c:ptCount val="1"/>
                <c:pt idx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4-4679-A0AF-D99F8B70A753}"/>
            </c:ext>
          </c:extLst>
        </c:ser>
        <c:ser>
          <c:idx val="1"/>
          <c:order val="1"/>
          <c:tx>
            <c:strRef>
              <c:f>'LICENCIA DE CONDUCIR'!$C$741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CONDUCIR'!$O$741</c:f>
              <c:numCache>
                <c:formatCode>#,##0</c:formatCode>
                <c:ptCount val="1"/>
                <c:pt idx="0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4-4679-A0AF-D99F8B70A753}"/>
            </c:ext>
          </c:extLst>
        </c:ser>
        <c:ser>
          <c:idx val="2"/>
          <c:order val="2"/>
          <c:tx>
            <c:strRef>
              <c:f>'LICENCIA DE CONDUCIR'!$C$742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CONDUCIR'!$O$742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4-4679-A0AF-D99F8B70A753}"/>
            </c:ext>
          </c:extLst>
        </c:ser>
        <c:ser>
          <c:idx val="3"/>
          <c:order val="3"/>
          <c:tx>
            <c:strRef>
              <c:f>'LICENCIA DE CONDUCIR'!$C$743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CONDUCIR'!$O$743</c:f>
              <c:numCache>
                <c:formatCode>#,##0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4-4679-A0AF-D99F8B70A753}"/>
            </c:ext>
          </c:extLst>
        </c:ser>
        <c:ser>
          <c:idx val="4"/>
          <c:order val="4"/>
          <c:tx>
            <c:strRef>
              <c:f>'LICENCIA DE CONDUCIR'!$C$744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CONDUCIR'!$O$744</c:f>
              <c:numCache>
                <c:formatCode>#,##0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4-4679-A0AF-D99F8B70A753}"/>
            </c:ext>
          </c:extLst>
        </c:ser>
        <c:ser>
          <c:idx val="5"/>
          <c:order val="5"/>
          <c:tx>
            <c:strRef>
              <c:f>'LICENCIA DE CONDUCIR'!$C$745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CONDUCIR'!$O$745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4-4679-A0AF-D99F8B70A753}"/>
            </c:ext>
          </c:extLst>
        </c:ser>
        <c:ser>
          <c:idx val="6"/>
          <c:order val="6"/>
          <c:tx>
            <c:strRef>
              <c:f>'LICENCIA DE CONDUCIR'!$C$746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D4-4679-A0AF-D99F8B70A753}"/>
            </c:ext>
          </c:extLst>
        </c:ser>
        <c:ser>
          <c:idx val="7"/>
          <c:order val="7"/>
          <c:tx>
            <c:strRef>
              <c:f>'LICENCIA DE CONDUCIR'!$C$747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CONDUCIR'!$O$747</c:f>
              <c:numCache>
                <c:formatCode>#,##0</c:formatCode>
                <c:ptCount val="1"/>
                <c:pt idx="0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D4-4679-A0AF-D99F8B70A753}"/>
            </c:ext>
          </c:extLst>
        </c:ser>
        <c:ser>
          <c:idx val="8"/>
          <c:order val="8"/>
          <c:tx>
            <c:strRef>
              <c:f>'LICENCIA DE CONDUCIR'!$C$748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CONDUCIR'!$O$748</c:f>
              <c:numCache>
                <c:formatCode>#,##0</c:formatCode>
                <c:ptCount val="1"/>
                <c:pt idx="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D4-4679-A0AF-D99F8B70A753}"/>
            </c:ext>
          </c:extLst>
        </c:ser>
        <c:ser>
          <c:idx val="9"/>
          <c:order val="9"/>
          <c:tx>
            <c:strRef>
              <c:f>'LICENCIA DE CONDUCIR'!$C$749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CONDUCIR'!$O$749</c:f>
              <c:numCache>
                <c:formatCode>#,##0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D4-4679-A0AF-D99F8B70A753}"/>
            </c:ext>
          </c:extLst>
        </c:ser>
        <c:ser>
          <c:idx val="10"/>
          <c:order val="10"/>
          <c:tx>
            <c:strRef>
              <c:f>'LICENCIA DE CONDUCIR'!$C$750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CONDUCIR'!$O$750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D4-4679-A0AF-D99F8B70A753}"/>
            </c:ext>
          </c:extLst>
        </c:ser>
        <c:ser>
          <c:idx val="11"/>
          <c:order val="11"/>
          <c:tx>
            <c:strRef>
              <c:f>'LICENCIA DE CONDUCIR'!$C$751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CONDUCIR'!$O$751</c:f>
              <c:numCache>
                <c:formatCode>#,##0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D4-4679-A0AF-D99F8B70A753}"/>
            </c:ext>
          </c:extLst>
        </c:ser>
        <c:ser>
          <c:idx val="12"/>
          <c:order val="12"/>
          <c:tx>
            <c:strRef>
              <c:f>'LICENCIA DE CONDUCIR'!$C$752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CONDUCIR'!$O$752</c:f>
              <c:numCache>
                <c:formatCode>#,##0</c:formatCode>
                <c:ptCount val="1"/>
                <c:pt idx="0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D4-4679-A0AF-D99F8B70A753}"/>
            </c:ext>
          </c:extLst>
        </c:ser>
        <c:ser>
          <c:idx val="13"/>
          <c:order val="13"/>
          <c:tx>
            <c:strRef>
              <c:f>'LICENCIA DE CONDUCIR'!$C$753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CONDUCIR'!$O$753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6-4238-9499-9AA299BE19E7}"/>
            </c:ext>
          </c:extLst>
        </c:ser>
        <c:ser>
          <c:idx val="14"/>
          <c:order val="14"/>
          <c:tx>
            <c:strRef>
              <c:f>'LICENCIA DE CONDUCIR'!$C$754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CONDUCIR'!$O$754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6-4238-9499-9AA299BE19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4991"/>
        <c:axId val="64105855"/>
      </c:barChart>
      <c:catAx>
        <c:axId val="1932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5855"/>
        <c:crosses val="autoZero"/>
        <c:auto val="1"/>
        <c:lblAlgn val="ctr"/>
        <c:lblOffset val="100"/>
        <c:noMultiLvlLbl val="0"/>
      </c:catAx>
      <c:valAx>
        <c:axId val="641058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232480250108293E-3"/>
          <c:y val="5.4549763033175352E-2"/>
          <c:w val="0.68816612953484546"/>
          <c:h val="0.2521735985869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99959949582328E-2"/>
          <c:y val="0.23164273677971839"/>
          <c:w val="0.97268512732374135"/>
          <c:h val="0.7434677662785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CONDUCIR'!$C$801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CONDUCIR'!$O$801</c:f>
              <c:numCache>
                <c:formatCode>#,##0</c:formatCode>
                <c:ptCount val="1"/>
                <c:pt idx="0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B59-AC17-448D7FAD45DA}"/>
            </c:ext>
          </c:extLst>
        </c:ser>
        <c:ser>
          <c:idx val="1"/>
          <c:order val="1"/>
          <c:tx>
            <c:strRef>
              <c:f>'LICENCIA DE CONDUCIR'!$C$802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CONDUCIR'!$O$802</c:f>
              <c:numCache>
                <c:formatCode>#,##0</c:formatCode>
                <c:ptCount val="1"/>
                <c:pt idx="0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9-4B59-AC17-448D7FAD45DA}"/>
            </c:ext>
          </c:extLst>
        </c:ser>
        <c:ser>
          <c:idx val="2"/>
          <c:order val="2"/>
          <c:tx>
            <c:strRef>
              <c:f>'LICENCIA DE CONDUCIR'!$C$803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CONDUCIR'!$O$803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9-4B59-AC17-448D7FAD45DA}"/>
            </c:ext>
          </c:extLst>
        </c:ser>
        <c:ser>
          <c:idx val="3"/>
          <c:order val="3"/>
          <c:tx>
            <c:strRef>
              <c:f>'LICENCIA DE CONDUCIR'!$C$804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CONDUCIR'!$O$804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9-4B59-AC17-448D7FAD45DA}"/>
            </c:ext>
          </c:extLst>
        </c:ser>
        <c:ser>
          <c:idx val="4"/>
          <c:order val="4"/>
          <c:tx>
            <c:strRef>
              <c:f>'LICENCIA DE CONDUCIR'!$C$805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CONDUCIR'!$O$805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9-4B59-AC17-448D7FAD45DA}"/>
            </c:ext>
          </c:extLst>
        </c:ser>
        <c:ser>
          <c:idx val="5"/>
          <c:order val="5"/>
          <c:tx>
            <c:strRef>
              <c:f>'LICENCIA DE CONDUCIR'!$C$806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79-4B59-AC17-448D7FAD45DA}"/>
            </c:ext>
          </c:extLst>
        </c:ser>
        <c:ser>
          <c:idx val="6"/>
          <c:order val="6"/>
          <c:tx>
            <c:strRef>
              <c:f>'LICENCIA DE CONDUCIR'!$C$807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CONDUCIR'!$O$807</c:f>
              <c:numCache>
                <c:formatCode>#,##0</c:formatCode>
                <c:ptCount val="1"/>
                <c:pt idx="0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9-4B59-AC17-448D7FAD45DA}"/>
            </c:ext>
          </c:extLst>
        </c:ser>
        <c:ser>
          <c:idx val="7"/>
          <c:order val="7"/>
          <c:tx>
            <c:strRef>
              <c:f>'LICENCIA DE CONDUCIR'!$C$808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CONDUCIR'!$O$808</c:f>
              <c:numCache>
                <c:formatCode>#,##0</c:formatCode>
                <c:ptCount val="1"/>
                <c:pt idx="0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9-4B59-AC17-448D7FAD45DA}"/>
            </c:ext>
          </c:extLst>
        </c:ser>
        <c:ser>
          <c:idx val="8"/>
          <c:order val="8"/>
          <c:tx>
            <c:strRef>
              <c:f>'LICENCIA DE CONDUCIR'!$C$809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CONDUCIR'!$O$809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9-4B59-AC17-448D7FAD45DA}"/>
            </c:ext>
          </c:extLst>
        </c:ser>
        <c:ser>
          <c:idx val="9"/>
          <c:order val="9"/>
          <c:tx>
            <c:strRef>
              <c:f>'LICENCIA DE CONDUCIR'!$C$810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CONDUCIR'!$O$810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79-4B59-AC17-448D7FAD45DA}"/>
            </c:ext>
          </c:extLst>
        </c:ser>
        <c:ser>
          <c:idx val="10"/>
          <c:order val="10"/>
          <c:tx>
            <c:strRef>
              <c:f>'LICENCIA DE CONDUCIR'!$C$811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CONDUCIR'!$O$811</c:f>
              <c:numCache>
                <c:formatCode>#,##0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9-4B59-AC17-448D7FAD45DA}"/>
            </c:ext>
          </c:extLst>
        </c:ser>
        <c:ser>
          <c:idx val="11"/>
          <c:order val="11"/>
          <c:tx>
            <c:strRef>
              <c:f>'LICENCIA DE CONDUCIR'!$C$812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CONDUCIR'!$O$812</c:f>
              <c:numCache>
                <c:formatCode>#,##0</c:formatCode>
                <c:ptCount val="1"/>
                <c:pt idx="0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9-4B59-AC17-448D7FAD45DA}"/>
            </c:ext>
          </c:extLst>
        </c:ser>
        <c:ser>
          <c:idx val="12"/>
          <c:order val="12"/>
          <c:tx>
            <c:strRef>
              <c:f>'LICENCIA DE CONDUCIR'!$C$813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CONDUCIR'!$O$813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1-4DA4-BF2D-1243DB76C769}"/>
            </c:ext>
          </c:extLst>
        </c:ser>
        <c:ser>
          <c:idx val="13"/>
          <c:order val="13"/>
          <c:tx>
            <c:strRef>
              <c:f>'LICENCIA DE CONDUCIR'!$C$814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CONDUCIR'!$O$814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1-4DA4-BF2D-1243DB76C7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4271"/>
        <c:axId val="64156447"/>
      </c:barChart>
      <c:catAx>
        <c:axId val="15694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6447"/>
        <c:crosses val="autoZero"/>
        <c:auto val="1"/>
        <c:lblAlgn val="ctr"/>
        <c:lblOffset val="100"/>
        <c:noMultiLvlLbl val="0"/>
      </c:catAx>
      <c:valAx>
        <c:axId val="6415644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1023143604390795E-2"/>
          <c:y val="5.2591384713023048E-2"/>
          <c:w val="0.84307705096447061"/>
          <c:h val="0.16599241513934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NAGUA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CONDUCIR'!$C$859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CONDUCIR'!$O$859</c:f>
              <c:numCache>
                <c:formatCode>#,##0</c:formatCode>
                <c:ptCount val="1"/>
                <c:pt idx="0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CONDUCIR'!$C$860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CONDUCIR'!$O$860</c:f>
              <c:numCache>
                <c:formatCode>#,##0</c:formatCode>
                <c:ptCount val="1"/>
                <c:pt idx="0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'LICENCIA DE CONDUCIR'!$C$861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CONDUCIR'!$O$861</c:f>
              <c:numCache>
                <c:formatCode>#,##0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'LICENCIA DE CONDUCIR'!$C$862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CONDUCIR'!$O$862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'LICENCIA DE CONDUCIR'!$C$863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CONDUCIR'!$O$863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'LICENCIA DE CONDUCIR'!$C$864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ser>
          <c:idx val="6"/>
          <c:order val="6"/>
          <c:tx>
            <c:strRef>
              <c:f>'LICENCIA DE CONDUCIR'!$C$865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CONDUCIR'!$O$865</c:f>
              <c:numCache>
                <c:formatCode>#,##0</c:formatCode>
                <c:ptCount val="1"/>
                <c:pt idx="0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0-4578-B86F-83C3A1E02DDE}"/>
            </c:ext>
          </c:extLst>
        </c:ser>
        <c:ser>
          <c:idx val="7"/>
          <c:order val="7"/>
          <c:tx>
            <c:strRef>
              <c:f>'LICENCIA DE CONDUCIR'!$C$866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CONDUCIR'!$O$866</c:f>
              <c:numCache>
                <c:formatCode>#,##0</c:formatCode>
                <c:ptCount val="1"/>
                <c:pt idx="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70-4578-B86F-83C3A1E02DDE}"/>
            </c:ext>
          </c:extLst>
        </c:ser>
        <c:ser>
          <c:idx val="8"/>
          <c:order val="8"/>
          <c:tx>
            <c:strRef>
              <c:f>'LICENCIA DE CONDUCIR'!$C$867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CONDUCIR'!$O$867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70-4578-B86F-83C3A1E02DDE}"/>
            </c:ext>
          </c:extLst>
        </c:ser>
        <c:ser>
          <c:idx val="9"/>
          <c:order val="9"/>
          <c:tx>
            <c:strRef>
              <c:f>'LICENCIA DE CONDUCIR'!$C$868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CONDUCIR'!$O$868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70-4578-B86F-83C3A1E02DDE}"/>
            </c:ext>
          </c:extLst>
        </c:ser>
        <c:ser>
          <c:idx val="10"/>
          <c:order val="10"/>
          <c:tx>
            <c:strRef>
              <c:f>'LICENCIA DE CONDUCIR'!$C$869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CONDUCIR'!$O$869</c:f>
              <c:numCache>
                <c:formatCode>#,##0</c:formatCode>
                <c:ptCount val="1"/>
                <c:pt idx="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70-4578-B86F-83C3A1E02DDE}"/>
            </c:ext>
          </c:extLst>
        </c:ser>
        <c:ser>
          <c:idx val="11"/>
          <c:order val="11"/>
          <c:tx>
            <c:strRef>
              <c:f>'LICENCIA DE CONDUCIR'!$C$870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CONDUCIR'!$O$870</c:f>
              <c:numCache>
                <c:formatCode>#,##0</c:formatCode>
                <c:ptCount val="1"/>
                <c:pt idx="0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70-4578-B86F-83C3A1E02DDE}"/>
            </c:ext>
          </c:extLst>
        </c:ser>
        <c:ser>
          <c:idx val="12"/>
          <c:order val="12"/>
          <c:tx>
            <c:strRef>
              <c:f>'LICENCIA DE CONDUCIR'!$C$871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CONDUCIR'!$O$871</c:f>
              <c:numCache>
                <c:formatCode>#,##0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C-41E2-9434-B5EAB12540AD}"/>
            </c:ext>
          </c:extLst>
        </c:ser>
        <c:ser>
          <c:idx val="13"/>
          <c:order val="13"/>
          <c:tx>
            <c:strRef>
              <c:f>'LICENCIA DE CONDUCIR'!$C$872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CONDUCIR'!$O$872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C-41E2-9434-B5EAB12540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62023231910597509"/>
          <c:h val="0.2041338659760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702408276469932E-3"/>
          <c:y val="0.21566593274996704"/>
          <c:w val="0.98632478699411863"/>
          <c:h val="0.73115897706353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CONDUCIR'!$C$981</c:f>
              <c:strCache>
                <c:ptCount val="1"/>
                <c:pt idx="0">
                  <c:v>Carnet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CONDUCIR'!$O$981</c:f>
              <c:numCache>
                <c:formatCode>#,##0</c:formatCode>
                <c:ptCount val="1"/>
                <c:pt idx="0">
                  <c:v>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A-4829-8FF4-638A9CE103E6}"/>
            </c:ext>
          </c:extLst>
        </c:ser>
        <c:ser>
          <c:idx val="1"/>
          <c:order val="1"/>
          <c:tx>
            <c:strRef>
              <c:f>'LICENCIA DE CONDUCIR'!$C$982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CONDUCIR'!$O$982</c:f>
              <c:numCache>
                <c:formatCode>#,##0</c:formatCode>
                <c:ptCount val="1"/>
                <c:pt idx="0">
                  <c:v>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A-4829-8FF4-638A9CE103E6}"/>
            </c:ext>
          </c:extLst>
        </c:ser>
        <c:ser>
          <c:idx val="2"/>
          <c:order val="2"/>
          <c:tx>
            <c:strRef>
              <c:f>'LICENCIA DE CONDUCIR'!$C$983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CONDUCIR'!$O$983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A-4829-8FF4-638A9CE103E6}"/>
            </c:ext>
          </c:extLst>
        </c:ser>
        <c:ser>
          <c:idx val="3"/>
          <c:order val="3"/>
          <c:tx>
            <c:strRef>
              <c:f>'LICENCIA DE CONDUCIR'!$C$984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CONDUCIR'!$O$984</c:f>
              <c:numCache>
                <c:formatCode>#,##0</c:formatCode>
                <c:ptCount val="1"/>
                <c:pt idx="0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A-4829-8FF4-638A9CE103E6}"/>
            </c:ext>
          </c:extLst>
        </c:ser>
        <c:ser>
          <c:idx val="4"/>
          <c:order val="4"/>
          <c:tx>
            <c:strRef>
              <c:f>'LICENCIA DE CONDUCIR'!$C$985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CONDUCIR'!$O$985</c:f>
              <c:numCache>
                <c:formatCode>#,##0</c:formatCode>
                <c:ptCount val="1"/>
                <c:pt idx="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A-4829-8FF4-638A9CE103E6}"/>
            </c:ext>
          </c:extLst>
        </c:ser>
        <c:ser>
          <c:idx val="5"/>
          <c:order val="5"/>
          <c:tx>
            <c:strRef>
              <c:f>'LICENCIA DE CONDUCIR'!$C$986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A-4829-8FF4-638A9CE103E6}"/>
            </c:ext>
          </c:extLst>
        </c:ser>
        <c:ser>
          <c:idx val="6"/>
          <c:order val="6"/>
          <c:tx>
            <c:strRef>
              <c:f>'LICENCIA DE CONDUCIR'!$C$987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CONDUCIR'!$O$987</c:f>
              <c:numCache>
                <c:formatCode>#,##0</c:formatCode>
                <c:ptCount val="1"/>
                <c:pt idx="0">
                  <c:v>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A-4829-8FF4-638A9CE103E6}"/>
            </c:ext>
          </c:extLst>
        </c:ser>
        <c:ser>
          <c:idx val="7"/>
          <c:order val="7"/>
          <c:tx>
            <c:strRef>
              <c:f>'LICENCIA DE CONDUCIR'!$C$988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CONDUCIR'!$O$988</c:f>
              <c:numCache>
                <c:formatCode>#,##0</c:formatCode>
                <c:ptCount val="1"/>
                <c:pt idx="0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8A-4829-8FF4-638A9CE103E6}"/>
            </c:ext>
          </c:extLst>
        </c:ser>
        <c:ser>
          <c:idx val="8"/>
          <c:order val="8"/>
          <c:tx>
            <c:strRef>
              <c:f>'LICENCIA DE CONDUCIR'!$C$989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CONDUCIR'!$O$989</c:f>
              <c:numCache>
                <c:formatCode>#,##0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A-4829-8FF4-638A9CE103E6}"/>
            </c:ext>
          </c:extLst>
        </c:ser>
        <c:ser>
          <c:idx val="9"/>
          <c:order val="9"/>
          <c:tx>
            <c:strRef>
              <c:f>'LICENCIA DE CONDUCIR'!$C$990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CONDUCIR'!$O$990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8A-4829-8FF4-638A9CE103E6}"/>
            </c:ext>
          </c:extLst>
        </c:ser>
        <c:ser>
          <c:idx val="10"/>
          <c:order val="10"/>
          <c:tx>
            <c:strRef>
              <c:f>'LICENCIA DE CONDUCIR'!$C$991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CONDUCIR'!$O$991</c:f>
              <c:numCache>
                <c:formatCode>#,##0</c:formatCode>
                <c:ptCount val="1"/>
                <c:pt idx="0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8A-4829-8FF4-638A9CE103E6}"/>
            </c:ext>
          </c:extLst>
        </c:ser>
        <c:ser>
          <c:idx val="11"/>
          <c:order val="11"/>
          <c:tx>
            <c:strRef>
              <c:f>'LICENCIA DE CONDUCIR'!$C$992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CONDUCIR'!$O$992</c:f>
              <c:numCache>
                <c:formatCode>#,##0</c:formatCode>
                <c:ptCount val="1"/>
                <c:pt idx="0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8A-4829-8FF4-638A9CE103E6}"/>
            </c:ext>
          </c:extLst>
        </c:ser>
        <c:ser>
          <c:idx val="12"/>
          <c:order val="12"/>
          <c:tx>
            <c:strRef>
              <c:f>'LICENCIA DE CONDUCIR'!$C$993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CONDUCIR'!$O$993</c:f>
              <c:numCache>
                <c:formatCode>#,##0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E-42BD-BDE7-AE792F200540}"/>
            </c:ext>
          </c:extLst>
        </c:ser>
        <c:ser>
          <c:idx val="13"/>
          <c:order val="13"/>
          <c:tx>
            <c:strRef>
              <c:f>'LICENCIA DE CONDUCIR'!$C$994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CONDUCIR'!$O$994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E-42BD-BDE7-AE792F200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3311"/>
        <c:axId val="64150495"/>
      </c:barChart>
      <c:catAx>
        <c:axId val="1569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0495"/>
        <c:crosses val="autoZero"/>
        <c:auto val="1"/>
        <c:lblAlgn val="ctr"/>
        <c:lblOffset val="100"/>
        <c:noMultiLvlLbl val="0"/>
      </c:catAx>
      <c:valAx>
        <c:axId val="6415049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08326618164053E-3"/>
          <c:y val="5.8849547686124687E-2"/>
          <c:w val="0.64413074187222086"/>
          <c:h val="0.23724847720680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MADRID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512955961814006E-3"/>
          <c:y val="0.19853859616672115"/>
          <c:w val="0.98629740880763717"/>
          <c:h val="0.75657869352961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CONDUCIR'!$C$1076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CONDUCIR'!$O$1076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F-4F4A-BDA2-34DDB4437A64}"/>
            </c:ext>
          </c:extLst>
        </c:ser>
        <c:ser>
          <c:idx val="1"/>
          <c:order val="1"/>
          <c:tx>
            <c:strRef>
              <c:f>'LICENCIA DE CONDUCIR'!$C$1077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CONDUCIR'!$O$1077</c:f>
              <c:numCache>
                <c:formatCode>#,##0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F-4F4A-BDA2-34DDB4437A64}"/>
            </c:ext>
          </c:extLst>
        </c:ser>
        <c:ser>
          <c:idx val="2"/>
          <c:order val="2"/>
          <c:tx>
            <c:strRef>
              <c:f>'LICENCIA DE CONDUCIR'!$C$1078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CONDUCIR'!$O$1078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F-4F4A-BDA2-34DDB4437A64}"/>
            </c:ext>
          </c:extLst>
        </c:ser>
        <c:ser>
          <c:idx val="3"/>
          <c:order val="3"/>
          <c:tx>
            <c:strRef>
              <c:f>'LICENCIA DE CONDUCIR'!$C$1079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CONDUCIR'!$O$1079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F-4F4A-BDA2-34DDB4437A64}"/>
            </c:ext>
          </c:extLst>
        </c:ser>
        <c:ser>
          <c:idx val="4"/>
          <c:order val="4"/>
          <c:tx>
            <c:strRef>
              <c:f>'LICENCIA DE CONDUCIR'!$C$1080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CONDUCIR'!$O$1080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1F-4F4A-BDA2-34DDB4437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0831"/>
        <c:axId val="64114287"/>
      </c:barChart>
      <c:catAx>
        <c:axId val="15680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14287"/>
        <c:crosses val="autoZero"/>
        <c:auto val="1"/>
        <c:lblAlgn val="ctr"/>
        <c:lblOffset val="100"/>
        <c:noMultiLvlLbl val="0"/>
      </c:catAx>
      <c:valAx>
        <c:axId val="6411428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42232935811045E-3"/>
          <c:y val="7.2618284504784109E-2"/>
          <c:w val="0.98049264003126191"/>
          <c:h val="0.11119896814807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NUEVA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421636753301747E-3"/>
          <c:y val="0.24638660196209031"/>
          <c:w val="0.98631567264933961"/>
          <c:h val="0.70683334935586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CONDUCIR'!$C$1037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CONDUCIR'!$O$1037</c:f>
              <c:numCache>
                <c:formatCode>#,##0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1-49B2-83F4-DAEE5232DD15}"/>
            </c:ext>
          </c:extLst>
        </c:ser>
        <c:ser>
          <c:idx val="1"/>
          <c:order val="1"/>
          <c:tx>
            <c:strRef>
              <c:f>'LICENCIA DE CONDUCIR'!$C$1038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CONDUCIR'!$O$1038</c:f>
              <c:numCache>
                <c:formatCode>#,##0</c:formatCode>
                <c:ptCount val="1"/>
                <c:pt idx="0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1-49B2-83F4-DAEE5232DD15}"/>
            </c:ext>
          </c:extLst>
        </c:ser>
        <c:ser>
          <c:idx val="2"/>
          <c:order val="2"/>
          <c:tx>
            <c:strRef>
              <c:f>'LICENCIA DE CONDUCIR'!$C$1039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CONDUCIR'!$O$1039</c:f>
              <c:numCache>
                <c:formatCode>#,##0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1-49B2-83F4-DAEE5232DD15}"/>
            </c:ext>
          </c:extLst>
        </c:ser>
        <c:ser>
          <c:idx val="3"/>
          <c:order val="3"/>
          <c:tx>
            <c:strRef>
              <c:f>'LICENCIA DE CONDUCIR'!$C$1040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CONDUCIR'!$O$1040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1-49B2-83F4-DAEE5232DD15}"/>
            </c:ext>
          </c:extLst>
        </c:ser>
        <c:ser>
          <c:idx val="4"/>
          <c:order val="4"/>
          <c:tx>
            <c:strRef>
              <c:f>'LICENCIA DE CONDUCIR'!$C$1041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CONDUCIR'!$O$1041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1-49B2-83F4-DAEE5232DD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8991"/>
        <c:axId val="64145039"/>
      </c:barChart>
      <c:catAx>
        <c:axId val="1568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5039"/>
        <c:crosses val="autoZero"/>
        <c:auto val="1"/>
        <c:lblAlgn val="ctr"/>
        <c:lblOffset val="100"/>
        <c:noMultiLvlLbl val="0"/>
      </c:catAx>
      <c:valAx>
        <c:axId val="6414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81062340682154"/>
          <c:y val="7.5688095958472354E-2"/>
          <c:w val="0.60037870420880735"/>
          <c:h val="0.1378192288713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FUERZAS</a:t>
            </a:r>
            <a:r>
              <a:rPr lang="es-DO" baseline="0"/>
              <a:t> ARMADAS</a:t>
            </a:r>
            <a:endParaRPr lang="es-DO"/>
          </a:p>
        </c:rich>
      </c:tx>
      <c:layout>
        <c:manualLayout>
          <c:xMode val="edge"/>
          <c:yMode val="edge"/>
          <c:x val="0.426868560294016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CONDUCIR'!$C$1121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CONDUCIR'!$O$1121</c:f>
              <c:numCache>
                <c:formatCode>#,##0</c:formatCode>
                <c:ptCount val="1"/>
                <c:pt idx="0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6-4092-8827-B8BFCA912FD6}"/>
            </c:ext>
          </c:extLst>
        </c:ser>
        <c:ser>
          <c:idx val="1"/>
          <c:order val="1"/>
          <c:tx>
            <c:strRef>
              <c:f>'LICENCIA DE CONDUCIR'!$C$1122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CONDUCIR'!$O$1122</c:f>
              <c:numCache>
                <c:formatCode>#,##0</c:formatCode>
                <c:ptCount val="1"/>
                <c:pt idx="0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6-4092-8827-B8BFCA912FD6}"/>
            </c:ext>
          </c:extLst>
        </c:ser>
        <c:ser>
          <c:idx val="2"/>
          <c:order val="2"/>
          <c:tx>
            <c:strRef>
              <c:f>'LICENCIA DE CONDUCIR'!$C$1123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CONDUCIR'!$O$1123</c:f>
              <c:numCache>
                <c:formatCode>#,##0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6-4092-8827-B8BFCA912FD6}"/>
            </c:ext>
          </c:extLst>
        </c:ser>
        <c:ser>
          <c:idx val="3"/>
          <c:order val="3"/>
          <c:tx>
            <c:strRef>
              <c:f>'LICENCIA DE CONDUCIR'!$C$1124</c:f>
              <c:strCache>
                <c:ptCount val="1"/>
                <c:pt idx="0">
                  <c:v>Cambio de Categoría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CONDUCIR'!$O$1124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6-4A02-9794-A13DA4414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23999"/>
        <c:axId val="66456383"/>
      </c:barChart>
      <c:catAx>
        <c:axId val="1195823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56383"/>
        <c:crosses val="autoZero"/>
        <c:auto val="1"/>
        <c:lblAlgn val="ctr"/>
        <c:lblOffset val="100"/>
        <c:noMultiLvlLbl val="0"/>
      </c:catAx>
      <c:valAx>
        <c:axId val="6645638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582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637797686399274"/>
          <c:y val="4.3881157881176733E-2"/>
          <c:w val="0.45667573499019926"/>
          <c:h val="5.3376682135664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BONAO</a:t>
            </a:r>
          </a:p>
        </c:rich>
      </c:tx>
      <c:layout>
        <c:manualLayout>
          <c:xMode val="edge"/>
          <c:yMode val="edge"/>
          <c:x val="0.45772527815379349"/>
          <c:y val="3.247628137421641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3998830330634943"/>
          <c:w val="0.98649567047038611"/>
          <c:h val="0.7353316255240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CONDUCIR'!$C$921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CONDUCIR'!$O$921</c:f>
              <c:numCache>
                <c:formatCode>#,##0</c:formatCode>
                <c:ptCount val="1"/>
                <c:pt idx="0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CONDUCIR'!$C$922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CONDUCIR'!$O$922</c:f>
              <c:numCache>
                <c:formatCode>#,##0</c:formatCode>
                <c:ptCount val="1"/>
                <c:pt idx="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C6-4581-8035-9EF817757BBF}"/>
            </c:ext>
          </c:extLst>
        </c:ser>
        <c:ser>
          <c:idx val="2"/>
          <c:order val="2"/>
          <c:tx>
            <c:strRef>
              <c:f>'LICENCIA DE CONDUCIR'!$C$923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CONDUCIR'!$O$923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C6-4581-8035-9EF817757BBF}"/>
            </c:ext>
          </c:extLst>
        </c:ser>
        <c:ser>
          <c:idx val="3"/>
          <c:order val="3"/>
          <c:tx>
            <c:strRef>
              <c:f>'LICENCIA DE CONDUCIR'!$C$924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CONDUCIR'!$O$924</c:f>
              <c:numCache>
                <c:formatCode>#,##0</c:formatCode>
                <c:ptCount val="1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C6-4581-8035-9EF817757BBF}"/>
            </c:ext>
          </c:extLst>
        </c:ser>
        <c:ser>
          <c:idx val="4"/>
          <c:order val="4"/>
          <c:tx>
            <c:strRef>
              <c:f>'LICENCIA DE CONDUCIR'!$C$925</c:f>
              <c:strCache>
                <c:ptCount val="1"/>
                <c:pt idx="0">
                  <c:v>Licencia de conducir categoria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CONDUCIR'!$O$925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C6-4581-8035-9EF817757BBF}"/>
            </c:ext>
          </c:extLst>
        </c:ser>
        <c:ser>
          <c:idx val="5"/>
          <c:order val="5"/>
          <c:tx>
            <c:strRef>
              <c:f>'LICENCIA DE CONDUCIR'!$C$926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C6-4581-8035-9EF817757BBF}"/>
            </c:ext>
          </c:extLst>
        </c:ser>
        <c:ser>
          <c:idx val="6"/>
          <c:order val="6"/>
          <c:tx>
            <c:strRef>
              <c:f>'LICENCIA DE CONDUCIR'!$C$927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CONDUCIR'!$O$927</c:f>
              <c:numCache>
                <c:formatCode>#,##0</c:formatCode>
                <c:ptCount val="1"/>
                <c:pt idx="0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C6-4581-8035-9EF817757BBF}"/>
            </c:ext>
          </c:extLst>
        </c:ser>
        <c:ser>
          <c:idx val="7"/>
          <c:order val="7"/>
          <c:tx>
            <c:strRef>
              <c:f>'LICENCIA DE CONDUCIR'!$C$928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CONDUCIR'!$O$928</c:f>
              <c:numCache>
                <c:formatCode>#,##0</c:formatCode>
                <c:ptCount val="1"/>
                <c:pt idx="0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C6-4581-8035-9EF817757BBF}"/>
            </c:ext>
          </c:extLst>
        </c:ser>
        <c:ser>
          <c:idx val="8"/>
          <c:order val="8"/>
          <c:tx>
            <c:strRef>
              <c:f>'LICENCIA DE CONDUCIR'!$C$929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CONDUCIR'!$O$929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C6-4581-8035-9EF817757BBF}"/>
            </c:ext>
          </c:extLst>
        </c:ser>
        <c:ser>
          <c:idx val="9"/>
          <c:order val="9"/>
          <c:tx>
            <c:strRef>
              <c:f>'LICENCIA DE CONDUCIR'!$C$930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CONDUCIR'!$O$930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C6-4581-8035-9EF817757BBF}"/>
            </c:ext>
          </c:extLst>
        </c:ser>
        <c:ser>
          <c:idx val="10"/>
          <c:order val="10"/>
          <c:tx>
            <c:strRef>
              <c:f>'LICENCIA DE CONDUCIR'!$C$931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CONDUCIR'!$O$931</c:f>
              <c:numCache>
                <c:formatCode>#,##0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C6-4581-8035-9EF817757BBF}"/>
            </c:ext>
          </c:extLst>
        </c:ser>
        <c:ser>
          <c:idx val="11"/>
          <c:order val="11"/>
          <c:tx>
            <c:strRef>
              <c:f>'LICENCIA DE CONDUCIR'!$C$932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CONDUCIR'!$O$932</c:f>
              <c:numCache>
                <c:formatCode>#,##0</c:formatCode>
                <c:ptCount val="1"/>
                <c:pt idx="0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C6-4581-8035-9EF817757BBF}"/>
            </c:ext>
          </c:extLst>
        </c:ser>
        <c:ser>
          <c:idx val="12"/>
          <c:order val="12"/>
          <c:tx>
            <c:strRef>
              <c:f>'LICENCIA DE CONDUCIR'!$C$933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CONDUCIR'!$O$933</c:f>
              <c:numCache>
                <c:formatCode>#,##0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9-4833-93D3-BCCA7ED27E63}"/>
            </c:ext>
          </c:extLst>
        </c:ser>
        <c:ser>
          <c:idx val="13"/>
          <c:order val="13"/>
          <c:tx>
            <c:strRef>
              <c:f>'LICENCIA DE CONDUCIR'!$C$934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CONDUCIR'!$O$934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9-4833-93D3-BCCA7ED27E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68165203821708542"/>
          <c:h val="0.21077210988290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6694345255104227E-3"/>
          <c:y val="0.20993112530997848"/>
          <c:w val="0.98466113094897911"/>
          <c:h val="0.74826150480832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CARGA '!$B$11</c:f>
              <c:strCache>
                <c:ptCount val="1"/>
                <c:pt idx="0">
                  <c:v>Registro Transporte de Carga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'!$N$11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C-4EB1-ACFC-A5EE2D3A7D74}"/>
            </c:ext>
          </c:extLst>
        </c:ser>
        <c:ser>
          <c:idx val="1"/>
          <c:order val="1"/>
          <c:tx>
            <c:strRef>
              <c:f>'TRANSPORTE DE CARGA '!$B$12</c:f>
              <c:strCache>
                <c:ptCount val="1"/>
                <c:pt idx="0">
                  <c:v>Permisos de Circulación Vehículos de Carga ZAR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'!$N$12</c:f>
              <c:numCache>
                <c:formatCode>#,##0</c:formatCode>
                <c:ptCount val="1"/>
                <c:pt idx="0">
                  <c:v>14703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6-4A67-AABF-18A46B1E34B9}"/>
            </c:ext>
          </c:extLst>
        </c:ser>
        <c:ser>
          <c:idx val="2"/>
          <c:order val="2"/>
          <c:tx>
            <c:strRef>
              <c:f>'TRANSPORTE DE CARGA '!$B$13</c:f>
              <c:strCache>
                <c:ptCount val="1"/>
                <c:pt idx="0">
                  <c:v>Permiso Especial para carga sobredimensionada y/o Sobre Peso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'!$N$13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6-4A67-AABF-18A46B1E34B9}"/>
            </c:ext>
          </c:extLst>
        </c:ser>
        <c:ser>
          <c:idx val="3"/>
          <c:order val="3"/>
          <c:tx>
            <c:strRef>
              <c:f>'TRANSPORTE DE CARGA '!$B$14</c:f>
              <c:strCache>
                <c:ptCount val="1"/>
                <c:pt idx="0">
                  <c:v>Permiso Especial para Transporte de Doble 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'!$N$14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56-4A67-AABF-18A46B1E34B9}"/>
            </c:ext>
          </c:extLst>
        </c:ser>
        <c:ser>
          <c:idx val="4"/>
          <c:order val="4"/>
          <c:tx>
            <c:strRef>
              <c:f>'TRANSPORTE DE CARGA '!$B$15</c:f>
              <c:strCache>
                <c:ptCount val="1"/>
                <c:pt idx="0">
                  <c:v>Permisos de Circulación Vehículos de Carga en días Feriados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'!$N$15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56-4A67-AABF-18A46B1E3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2031"/>
        <c:axId val="66496063"/>
      </c:barChart>
      <c:catAx>
        <c:axId val="1931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6063"/>
        <c:crosses val="autoZero"/>
        <c:auto val="1"/>
        <c:lblAlgn val="ctr"/>
        <c:lblOffset val="100"/>
        <c:noMultiLvlLbl val="0"/>
      </c:catAx>
      <c:valAx>
        <c:axId val="664960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140711622660218E-3"/>
          <c:y val="0.11086117496448775"/>
          <c:w val="0.98477185767546782"/>
          <c:h val="0.10354182103341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VEHICULO DE MOTOR</a:t>
            </a:r>
          </a:p>
        </c:rich>
      </c:tx>
      <c:layout>
        <c:manualLayout>
          <c:xMode val="edge"/>
          <c:yMode val="edge"/>
          <c:x val="0.367886876640419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654150004239E-3"/>
          <c:y val="0.28820355508575179"/>
          <c:w val="0.98649567047038611"/>
          <c:h val="0.68131523554559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'VEHICULOS DE MOTOR'!$B$9</c:f>
              <c:strCache>
                <c:ptCount val="1"/>
                <c:pt idx="0">
                  <c:v>Inspección de vehiculos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MOTOR'!$N$9</c:f>
              <c:numCache>
                <c:formatCode>#,##0</c:formatCode>
                <c:ptCount val="1"/>
                <c:pt idx="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'VEHICULOS DE MOTOR'!$B$10</c:f>
              <c:strCache>
                <c:ptCount val="1"/>
                <c:pt idx="0">
                  <c:v>Certificación de Trailer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MOTOR'!$N$10</c:f>
              <c:numCache>
                <c:formatCode>#,##0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'VEHICULOS DE MOTOR'!$B$11</c:f>
              <c:strCache>
                <c:ptCount val="1"/>
                <c:pt idx="0">
                  <c:v>Certificación de Buggys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MOTOR'!$N$11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'VEHICULOS DE MOTOR'!$B$12</c:f>
              <c:strCache>
                <c:ptCount val="1"/>
                <c:pt idx="0">
                  <c:v>Transformaciones de vehículos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MOTOR'!$N$12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'VEHICULOS DE MOTOR'!$B$13</c:f>
              <c:strCache>
                <c:ptCount val="1"/>
                <c:pt idx="0">
                  <c:v>Contactos con operadores de TP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'VEHICULOS DE MOTOR'!$B$14</c:f>
              <c:strCache>
                <c:ptCount val="1"/>
                <c:pt idx="0">
                  <c:v>Recepción de documentos TP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MOTOR'!$N$14</c:f>
              <c:numCache>
                <c:formatCode>#,##0</c:formatCode>
                <c:ptCount val="1"/>
                <c:pt idx="0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PASAJEROS</a:t>
            </a:r>
          </a:p>
        </c:rich>
      </c:tx>
      <c:layout>
        <c:manualLayout>
          <c:xMode val="edge"/>
          <c:yMode val="edge"/>
          <c:x val="0.783264002224598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3176706601297018E-3"/>
          <c:y val="0.18576700954829009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PASAJEROS'!$B$8</c:f>
              <c:strCache>
                <c:ptCount val="1"/>
                <c:pt idx="0">
                  <c:v>Licencia de Operación Alquiler Autobuses Panorámicos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'TRANSPORTE DE PASAJEROS'!$B$9</c:f>
              <c:strCache>
                <c:ptCount val="1"/>
                <c:pt idx="0">
                  <c:v>Licencia de Operación Alquiler Bicicletas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BB-4E69-AD4A-F489173F185C}"/>
            </c:ext>
          </c:extLst>
        </c:ser>
        <c:ser>
          <c:idx val="2"/>
          <c:order val="2"/>
          <c:tx>
            <c:strRef>
              <c:f>'TRANSPORTE DE PASAJEROS'!$B$10</c:f>
              <c:strCache>
                <c:ptCount val="1"/>
                <c:pt idx="0">
                  <c:v>Licencia de Operación Scooters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BB-4E69-AD4A-F489173F185C}"/>
            </c:ext>
          </c:extLst>
        </c:ser>
        <c:ser>
          <c:idx val="3"/>
          <c:order val="3"/>
          <c:tx>
            <c:strRef>
              <c:f>'TRANSPORTE DE PASAJEROS'!$B$11</c:f>
              <c:strCache>
                <c:ptCount val="1"/>
                <c:pt idx="0">
                  <c:v>Licencia de Operación Alquiler de Motores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BB-4E69-AD4A-F489173F185C}"/>
            </c:ext>
          </c:extLst>
        </c:ser>
        <c:ser>
          <c:idx val="4"/>
          <c:order val="4"/>
          <c:tx>
            <c:strRef>
              <c:f>'TRANSPORTE DE PASAJEROS'!$B$12</c:f>
              <c:strCache>
                <c:ptCount val="1"/>
                <c:pt idx="0">
                  <c:v>Licencia de Operación Alquiler Vehículos de lujo conchofer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BB-4E69-AD4A-F489173F185C}"/>
            </c:ext>
          </c:extLst>
        </c:ser>
        <c:ser>
          <c:idx val="5"/>
          <c:order val="5"/>
          <c:tx>
            <c:strRef>
              <c:f>'TRANSPORTE DE PASAJEROS'!$B$13</c:f>
              <c:strCache>
                <c:ptCount val="1"/>
                <c:pt idx="0">
                  <c:v>Licencia de Operación Alquiler Vehículos o Rent Car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BB-4E69-AD4A-F489173F185C}"/>
            </c:ext>
          </c:extLst>
        </c:ser>
        <c:ser>
          <c:idx val="6"/>
          <c:order val="6"/>
          <c:tx>
            <c:strRef>
              <c:f>'TRANSPORTE DE PASAJEROS'!$B$14</c:f>
              <c:strCache>
                <c:ptCount val="1"/>
                <c:pt idx="0">
                  <c:v>Licencia de Operación Autobuses para City Tour (TrolleyBus)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BB-4E69-AD4A-F489173F185C}"/>
            </c:ext>
          </c:extLst>
        </c:ser>
        <c:ser>
          <c:idx val="7"/>
          <c:order val="7"/>
          <c:tx>
            <c:strRef>
              <c:f>'TRANSPORTE DE PASAJEROS'!$B$15</c:f>
              <c:strCache>
                <c:ptCount val="1"/>
                <c:pt idx="0">
                  <c:v>Licencia de Operación Compañías Taxis por Comunicación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BB-4E69-AD4A-F489173F185C}"/>
            </c:ext>
          </c:extLst>
        </c:ser>
        <c:ser>
          <c:idx val="8"/>
          <c:order val="8"/>
          <c:tx>
            <c:strRef>
              <c:f>'TRANSPORTE DE PASAJEROS'!$B$16</c:f>
              <c:strCache>
                <c:ptCount val="1"/>
                <c:pt idx="0">
                  <c:v>Licencia de Operación Compañías Taxis Turísticos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BB-4E69-AD4A-F489173F185C}"/>
            </c:ext>
          </c:extLst>
        </c:ser>
        <c:ser>
          <c:idx val="9"/>
          <c:order val="9"/>
          <c:tx>
            <c:strRef>
              <c:f>'TRANSPORTE DE PASAJEROS'!$B$17</c:f>
              <c:strCache>
                <c:ptCount val="1"/>
                <c:pt idx="0">
                  <c:v>Licencia de Operación Taxi Independiente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BB-4E69-AD4A-F489173F185C}"/>
            </c:ext>
          </c:extLst>
        </c:ser>
        <c:ser>
          <c:idx val="10"/>
          <c:order val="10"/>
          <c:tx>
            <c:strRef>
              <c:f>'TRANSPORTE DE PASAJEROS'!$B$18</c:f>
              <c:strCache>
                <c:ptCount val="1"/>
                <c:pt idx="0">
                  <c:v>Licencia de Operación Transporte de Funerarias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BB-4E69-AD4A-F489173F185C}"/>
            </c:ext>
          </c:extLst>
        </c:ser>
        <c:ser>
          <c:idx val="11"/>
          <c:order val="11"/>
          <c:tx>
            <c:strRef>
              <c:f>'TRANSPORTE DE PASAJEROS'!$B$19</c:f>
              <c:strCache>
                <c:ptCount val="1"/>
                <c:pt idx="0">
                  <c:v>Licencia de Operación Transporte Escolar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BB-4E69-AD4A-F489173F185C}"/>
            </c:ext>
          </c:extLst>
        </c:ser>
        <c:ser>
          <c:idx val="12"/>
          <c:order val="12"/>
          <c:tx>
            <c:strRef>
              <c:f>'TRANSPORTE DE PASAJEROS'!$B$20</c:f>
              <c:strCache>
                <c:ptCount val="1"/>
                <c:pt idx="0">
                  <c:v>Licencia de Operación Transporte City Tour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BB-4E69-AD4A-F489173F185C}"/>
            </c:ext>
          </c:extLst>
        </c:ser>
        <c:ser>
          <c:idx val="13"/>
          <c:order val="13"/>
          <c:tx>
            <c:strRef>
              <c:f>'TRANSPORTE DE PASAJEROS'!$B$21</c:f>
              <c:strCache>
                <c:ptCount val="1"/>
                <c:pt idx="0">
                  <c:v>Licencia de Operación Transporte de Fiesta o Party Bus, Persona Física o Moral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DBB-4E69-AD4A-F489173F185C}"/>
            </c:ext>
          </c:extLst>
        </c:ser>
        <c:ser>
          <c:idx val="14"/>
          <c:order val="14"/>
          <c:tx>
            <c:strRef>
              <c:f>'TRANSPORTE DE PASAJEROS'!$B$22</c:f>
              <c:strCache>
                <c:ptCount val="1"/>
                <c:pt idx="0">
                  <c:v>Licencia de Operación Transporte Terrestre de Aventura Camionetas y Camiones y o Jeep Safari Camiones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BB-4E69-AD4A-F489173F185C}"/>
            </c:ext>
          </c:extLst>
        </c:ser>
        <c:ser>
          <c:idx val="15"/>
          <c:order val="15"/>
          <c:tx>
            <c:strRef>
              <c:f>'TRANSPORTE DE PASAJEROS'!$B$23</c:f>
              <c:strCache>
                <c:ptCount val="1"/>
                <c:pt idx="0">
                  <c:v>Licencia de Operación Transporte de Personal u-o Empresarial 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BB-4E69-AD4A-F489173F185C}"/>
            </c:ext>
          </c:extLst>
        </c:ser>
        <c:ser>
          <c:idx val="16"/>
          <c:order val="16"/>
          <c:tx>
            <c:strRef>
              <c:f>'TRANSPORTE DE PASAJEROS'!$B$24</c:f>
              <c:strCache>
                <c:ptCount val="1"/>
                <c:pt idx="0">
                  <c:v>Licencia de Operación Transporte Turístico Terrestres de Autobuses y Minibuses Persona Física o Moral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BB-4E69-AD4A-F489173F185C}"/>
            </c:ext>
          </c:extLst>
        </c:ser>
        <c:ser>
          <c:idx val="17"/>
          <c:order val="17"/>
          <c:tx>
            <c:strRef>
              <c:f>'TRANSPORTE DE PASAJEROS'!$B$25</c:f>
              <c:strCache>
                <c:ptCount val="1"/>
                <c:pt idx="0">
                  <c:v>Licencia de Operación Ambulancias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DBB-4E69-AD4A-F489173F185C}"/>
            </c:ext>
          </c:extLst>
        </c:ser>
        <c:ser>
          <c:idx val="18"/>
          <c:order val="18"/>
          <c:tx>
            <c:strRef>
              <c:f>'TRANSPORTE DE PASAJEROS'!$B$26</c:f>
              <c:strCache>
                <c:ptCount val="1"/>
                <c:pt idx="0">
                  <c:v>Licencia de Transporte Turístico Terrestre de Aventura (Four Wheel y Buggy) 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BB-4E69-AD4A-F489173F185C}"/>
            </c:ext>
          </c:extLst>
        </c:ser>
        <c:ser>
          <c:idx val="19"/>
          <c:order val="19"/>
          <c:tx>
            <c:strRef>
              <c:f>'TRANSPORTE DE PASAJEROS'!$B$27</c:f>
              <c:strCache>
                <c:ptCount val="1"/>
                <c:pt idx="0">
                  <c:v>Licencia de Operación Transporte Urbano 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BB-4E69-AD4A-F489173F185C}"/>
            </c:ext>
          </c:extLst>
        </c:ser>
        <c:ser>
          <c:idx val="20"/>
          <c:order val="20"/>
          <c:tx>
            <c:strRef>
              <c:f>'TRANSPORTE DE PASAJEROS'!$B$28</c:f>
              <c:strCache>
                <c:ptCount val="1"/>
                <c:pt idx="0">
                  <c:v>Licencia de Operación Transporte Interurbano 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PASAJEROS'!$N$28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D-43A7-A9A9-0CAAFACFE1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71835777536923862"/>
          <c:h val="0.34477679743682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TRANSITO Y VIALIDAD</a:t>
            </a:r>
          </a:p>
        </c:rich>
      </c:tx>
      <c:layout>
        <c:manualLayout>
          <c:xMode val="edge"/>
          <c:yMode val="edge"/>
          <c:x val="0.359331040059810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6583082849867429"/>
          <c:w val="0.98649567047038611"/>
          <c:h val="0.70011763972383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'TRÁNSITO Y VIALIDAD'!$B$10</c:f>
              <c:strCache>
                <c:ptCount val="1"/>
                <c:pt idx="0">
                  <c:v>Permisos para realizar actividades en vía publica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VIALIDAD'!$N$10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'TRÁNSITO Y VIALIDAD'!$B$11</c:f>
              <c:strCache>
                <c:ptCount val="1"/>
                <c:pt idx="0">
                  <c:v>Permiso para cierre temporal de carril o tramo vial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VIALIDAD'!$N$11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'TRÁNSITO Y VIALIDAD'!$B$12</c:f>
              <c:strCache>
                <c:ptCount val="1"/>
                <c:pt idx="0">
                  <c:v>Permiso para circulación vehicular en zonas restringidas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VIALIDAD'!$N$12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'TRÁNSITO Y VIALIDAD'!$B$13</c:f>
              <c:strCache>
                <c:ptCount val="1"/>
                <c:pt idx="0">
                  <c:v>Permiso de circulación con carga sobredimensionada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VIALIDAD'!$N$13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'TRÁNSITO Y VIALIDAD'!$B$14</c:f>
              <c:strCache>
                <c:ptCount val="1"/>
                <c:pt idx="0">
                  <c:v>Permiso para filmaciones en vía publica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'TRÁNSITO Y VIALIDAD'!$B$15</c:f>
              <c:strCache>
                <c:ptCount val="1"/>
                <c:pt idx="0">
                  <c:v>Permiso estacionamiento por carga/descarga y otros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VIALIDAD'!$N$15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ser>
          <c:idx val="6"/>
          <c:order val="6"/>
          <c:tx>
            <c:strRef>
              <c:f>'TRÁNSITO Y VIALIDAD'!$B$16</c:f>
              <c:strCache>
                <c:ptCount val="1"/>
                <c:pt idx="0">
                  <c:v>Permisos de trabajos en vía publica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VIALIDAD'!$N$16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0-4578-B86F-83C3A1E02DDE}"/>
            </c:ext>
          </c:extLst>
        </c:ser>
        <c:ser>
          <c:idx val="7"/>
          <c:order val="7"/>
          <c:tx>
            <c:strRef>
              <c:f>'TRÁNSITO Y VIALIDAD'!$B$17</c:f>
              <c:strCache>
                <c:ptCount val="1"/>
                <c:pt idx="0">
                  <c:v>Permisos ocupación de carril para vaciado de hormigón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VIALIDAD'!$N$17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8469789309138E-3"/>
          <c:y val="5.358415588165804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ENEVIAL</a:t>
            </a:r>
          </a:p>
        </c:rich>
      </c:tx>
      <c:layout>
        <c:manualLayout>
          <c:xMode val="edge"/>
          <c:yMode val="edge"/>
          <c:x val="0.418634720724307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ENEVIAL!$B$8</c:f>
              <c:strCache>
                <c:ptCount val="1"/>
                <c:pt idx="0">
                  <c:v>Parque de Edecucacion Vial en Ciudad Juan Bosch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ENEVIAL!$N$8</c:f>
              <c:numCache>
                <c:formatCode>General</c:formatCode>
                <c:ptCount val="1"/>
                <c:pt idx="0">
                  <c:v>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ENEVIAL!$B$9</c:f>
              <c:strCache>
                <c:ptCount val="1"/>
                <c:pt idx="0">
                  <c:v>Educación Vial para obtención de Licencia de Conducir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ENEVIAL!$N$9</c:f>
              <c:numCache>
                <c:formatCode>General</c:formatCode>
                <c:ptCount val="1"/>
                <c:pt idx="0">
                  <c:v>25439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ENEVIAL!$B$10</c:f>
              <c:strCache>
                <c:ptCount val="1"/>
                <c:pt idx="0">
                  <c:v>Reducacion Vial para Infractores de Transito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ENEVIAL!$N$10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ENEVIAL!$B$11</c:f>
              <c:strCache>
                <c:ptCount val="1"/>
                <c:pt idx="0">
                  <c:v>Acciones Formativas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ENEVIAL!$N$11</c:f>
              <c:numCache>
                <c:formatCode>General</c:formatCode>
                <c:ptCount val="1"/>
                <c:pt idx="0">
                  <c:v>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058081323196725E-2"/>
          <c:y val="7.2098432311098609E-2"/>
          <c:w val="0.96310806099725965"/>
          <c:h val="6.7338299251626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72570</xdr:colOff>
      <xdr:row>34</xdr:row>
      <xdr:rowOff>181429</xdr:rowOff>
    </xdr:from>
    <xdr:to>
      <xdr:col>16</xdr:col>
      <xdr:colOff>854982</xdr:colOff>
      <xdr:row>70</xdr:row>
      <xdr:rowOff>140606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D28395-B5D2-658A-C950-9942FC168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100</xdr:row>
      <xdr:rowOff>92983</xdr:rowOff>
    </xdr:from>
    <xdr:to>
      <xdr:col>17</xdr:col>
      <xdr:colOff>15875</xdr:colOff>
      <xdr:row>134</xdr:row>
      <xdr:rowOff>24947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ED802C-2079-88B1-9ABB-5442CD27A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560159</xdr:colOff>
      <xdr:row>147</xdr:row>
      <xdr:rowOff>83911</xdr:rowOff>
    </xdr:from>
    <xdr:to>
      <xdr:col>17</xdr:col>
      <xdr:colOff>0</xdr:colOff>
      <xdr:row>176</xdr:row>
      <xdr:rowOff>111126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575DFA2-CF11-5FF6-C53A-8487EACB1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594179</xdr:colOff>
      <xdr:row>190</xdr:row>
      <xdr:rowOff>22679</xdr:rowOff>
    </xdr:from>
    <xdr:to>
      <xdr:col>16</xdr:col>
      <xdr:colOff>600983</xdr:colOff>
      <xdr:row>219</xdr:row>
      <xdr:rowOff>120196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37B7090-4DAD-9A9B-0DC1-BBB731AA6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4095752</xdr:colOff>
      <xdr:row>230</xdr:row>
      <xdr:rowOff>149678</xdr:rowOff>
    </xdr:from>
    <xdr:to>
      <xdr:col>19</xdr:col>
      <xdr:colOff>199572</xdr:colOff>
      <xdr:row>262</xdr:row>
      <xdr:rowOff>136071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9422FAE-B0B4-CCF7-69DF-422006B92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526145</xdr:colOff>
      <xdr:row>280</xdr:row>
      <xdr:rowOff>6804</xdr:rowOff>
    </xdr:from>
    <xdr:to>
      <xdr:col>17</xdr:col>
      <xdr:colOff>256268</xdr:colOff>
      <xdr:row>315</xdr:row>
      <xdr:rowOff>20410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6A24636-53A5-2E91-D396-69F6800F5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639537</xdr:colOff>
      <xdr:row>336</xdr:row>
      <xdr:rowOff>165553</xdr:rowOff>
    </xdr:from>
    <xdr:to>
      <xdr:col>17</xdr:col>
      <xdr:colOff>331108</xdr:colOff>
      <xdr:row>380</xdr:row>
      <xdr:rowOff>151947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4C66D27-85F1-9948-E399-FDF90B97D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678089</xdr:colOff>
      <xdr:row>402</xdr:row>
      <xdr:rowOff>4537</xdr:rowOff>
    </xdr:from>
    <xdr:to>
      <xdr:col>17</xdr:col>
      <xdr:colOff>476250</xdr:colOff>
      <xdr:row>445</xdr:row>
      <xdr:rowOff>45358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3B9B1C3-63BF-B0FC-A8C2-7FF6A51FD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2267</xdr:colOff>
      <xdr:row>465</xdr:row>
      <xdr:rowOff>70305</xdr:rowOff>
    </xdr:from>
    <xdr:to>
      <xdr:col>16</xdr:col>
      <xdr:colOff>723446</xdr:colOff>
      <xdr:row>501</xdr:row>
      <xdr:rowOff>43089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4C4E9E5-4540-F09B-7075-620F9B540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321210</xdr:colOff>
      <xdr:row>520</xdr:row>
      <xdr:rowOff>158958</xdr:rowOff>
    </xdr:from>
    <xdr:to>
      <xdr:col>16</xdr:col>
      <xdr:colOff>767979</xdr:colOff>
      <xdr:row>562</xdr:row>
      <xdr:rowOff>130300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D514396-8CF5-E7AF-DE51-BFAD7BFB2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333377</xdr:colOff>
      <xdr:row>581</xdr:row>
      <xdr:rowOff>43089</xdr:rowOff>
    </xdr:from>
    <xdr:to>
      <xdr:col>16</xdr:col>
      <xdr:colOff>1081768</xdr:colOff>
      <xdr:row>616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9603B0A-E063-41C8-C170-C993A5AAA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476251</xdr:colOff>
      <xdr:row>639</xdr:row>
      <xdr:rowOff>66220</xdr:rowOff>
    </xdr:from>
    <xdr:to>
      <xdr:col>16</xdr:col>
      <xdr:colOff>734785</xdr:colOff>
      <xdr:row>671</xdr:row>
      <xdr:rowOff>117928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4EC3E8C-90AD-E62F-3C48-8DC706178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176893</xdr:colOff>
      <xdr:row>692</xdr:row>
      <xdr:rowOff>39005</xdr:rowOff>
    </xdr:from>
    <xdr:to>
      <xdr:col>16</xdr:col>
      <xdr:colOff>1054554</xdr:colOff>
      <xdr:row>733</xdr:row>
      <xdr:rowOff>90713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9108C91-6318-14A7-13E5-6C3B9A28C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136071</xdr:colOff>
      <xdr:row>755</xdr:row>
      <xdr:rowOff>152400</xdr:rowOff>
    </xdr:from>
    <xdr:to>
      <xdr:col>16</xdr:col>
      <xdr:colOff>299357</xdr:colOff>
      <xdr:row>795</xdr:row>
      <xdr:rowOff>24947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A36B33E-1F55-9099-4AA5-8C660FD23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659946</xdr:colOff>
      <xdr:row>815</xdr:row>
      <xdr:rowOff>184149</xdr:rowOff>
    </xdr:from>
    <xdr:to>
      <xdr:col>17</xdr:col>
      <xdr:colOff>267608</xdr:colOff>
      <xdr:row>853</xdr:row>
      <xdr:rowOff>15875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EA536F5-5F17-D081-0910-F690CE412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566964</xdr:colOff>
      <xdr:row>873</xdr:row>
      <xdr:rowOff>116114</xdr:rowOff>
    </xdr:from>
    <xdr:to>
      <xdr:col>16</xdr:col>
      <xdr:colOff>981983</xdr:colOff>
      <xdr:row>916</xdr:row>
      <xdr:rowOff>15874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8EC9C3A-452C-438D-5827-DF695EE1A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621393</xdr:colOff>
      <xdr:row>995</xdr:row>
      <xdr:rowOff>93435</xdr:rowOff>
    </xdr:from>
    <xdr:to>
      <xdr:col>16</xdr:col>
      <xdr:colOff>655411</xdr:colOff>
      <xdr:row>1032</xdr:row>
      <xdr:rowOff>6804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BDD57CB-2D0C-1030-677E-B959EFCEC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378732</xdr:colOff>
      <xdr:row>1081</xdr:row>
      <xdr:rowOff>141059</xdr:rowOff>
    </xdr:from>
    <xdr:to>
      <xdr:col>16</xdr:col>
      <xdr:colOff>589642</xdr:colOff>
      <xdr:row>1115</xdr:row>
      <xdr:rowOff>54428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E080C0A-1FBF-26CB-FE97-029FC1653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385536</xdr:colOff>
      <xdr:row>1042</xdr:row>
      <xdr:rowOff>152398</xdr:rowOff>
    </xdr:from>
    <xdr:to>
      <xdr:col>17</xdr:col>
      <xdr:colOff>621393</xdr:colOff>
      <xdr:row>1071</xdr:row>
      <xdr:rowOff>24946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BDB6F95B-C409-5C9C-1E49-383219549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4590143</xdr:colOff>
      <xdr:row>1126</xdr:row>
      <xdr:rowOff>122919</xdr:rowOff>
    </xdr:from>
    <xdr:to>
      <xdr:col>17</xdr:col>
      <xdr:colOff>15874</xdr:colOff>
      <xdr:row>1160</xdr:row>
      <xdr:rowOff>11339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3250D03A-32E1-45B8-6E13-4034F56F8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707571</xdr:colOff>
      <xdr:row>935</xdr:row>
      <xdr:rowOff>68036</xdr:rowOff>
    </xdr:from>
    <xdr:to>
      <xdr:col>16</xdr:col>
      <xdr:colOff>197304</xdr:colOff>
      <xdr:row>976</xdr:row>
      <xdr:rowOff>122464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90AE6B2-43AE-EF07-A65F-DAE113BCC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2680649</xdr:colOff>
      <xdr:row>16</xdr:row>
      <xdr:rowOff>122258</xdr:rowOff>
    </xdr:from>
    <xdr:to>
      <xdr:col>17</xdr:col>
      <xdr:colOff>122115</xdr:colOff>
      <xdr:row>43</xdr:row>
      <xdr:rowOff>48845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257AE-9B61-2914-5355-A6B329F10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15</xdr:row>
      <xdr:rowOff>112712</xdr:rowOff>
    </xdr:from>
    <xdr:to>
      <xdr:col>13</xdr:col>
      <xdr:colOff>825500</xdr:colOff>
      <xdr:row>51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9A95BD-1C43-C58F-A394-25FC74AD6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752473</xdr:colOff>
      <xdr:row>30</xdr:row>
      <xdr:rowOff>28575</xdr:rowOff>
    </xdr:from>
    <xdr:to>
      <xdr:col>20</xdr:col>
      <xdr:colOff>280146</xdr:colOff>
      <xdr:row>72</xdr:row>
      <xdr:rowOff>44822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C1AC82-A2F7-754F-96ED-95ADC3816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128867</xdr:colOff>
      <xdr:row>18</xdr:row>
      <xdr:rowOff>169209</xdr:rowOff>
    </xdr:from>
    <xdr:to>
      <xdr:col>13</xdr:col>
      <xdr:colOff>246529</xdr:colOff>
      <xdr:row>49</xdr:row>
      <xdr:rowOff>11207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100706-5D8D-FB9F-9656-D1917642A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676956</xdr:colOff>
      <xdr:row>12</xdr:row>
      <xdr:rowOff>149679</xdr:rowOff>
    </xdr:from>
    <xdr:to>
      <xdr:col>15</xdr:col>
      <xdr:colOff>95249</xdr:colOff>
      <xdr:row>43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E6968-AE74-D136-07DD-EAAD8E8FE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1" sqref="A11"/>
    </sheetView>
  </sheetViews>
  <sheetFormatPr baseColWidth="10" defaultRowHeight="15" x14ac:dyDescent="0.25"/>
  <cols>
    <col min="1" max="1" width="19.7109375" customWidth="1"/>
  </cols>
  <sheetData>
    <row r="1" spans="1:3" x14ac:dyDescent="0.25">
      <c r="A1" s="113" t="s">
        <v>148</v>
      </c>
      <c r="B1" s="114"/>
    </row>
    <row r="2" spans="1:3" x14ac:dyDescent="0.25">
      <c r="A2" s="109" t="s">
        <v>149</v>
      </c>
      <c r="B2" s="110">
        <v>160828</v>
      </c>
      <c r="C2" s="112">
        <f>B2*100/B8</f>
        <v>77.884694544662096</v>
      </c>
    </row>
    <row r="3" spans="1:3" x14ac:dyDescent="0.25">
      <c r="A3" s="109" t="s">
        <v>150</v>
      </c>
      <c r="B3" s="110">
        <v>14787</v>
      </c>
      <c r="C3" s="112">
        <f>B3*100/B8</f>
        <v>7.160948206978377</v>
      </c>
    </row>
    <row r="4" spans="1:3" x14ac:dyDescent="0.25">
      <c r="A4" s="109" t="s">
        <v>151</v>
      </c>
      <c r="B4" s="110">
        <v>1200</v>
      </c>
      <c r="C4" s="112">
        <f>B4*100/B8</f>
        <v>0.58112787234557739</v>
      </c>
    </row>
    <row r="5" spans="1:3" x14ac:dyDescent="0.25">
      <c r="A5" s="109" t="s">
        <v>152</v>
      </c>
      <c r="B5" s="110">
        <v>0</v>
      </c>
      <c r="C5" s="112">
        <f>B5*100/B8</f>
        <v>0</v>
      </c>
    </row>
    <row r="6" spans="1:3" x14ac:dyDescent="0.25">
      <c r="A6" s="109" t="s">
        <v>153</v>
      </c>
      <c r="B6" s="110">
        <v>0</v>
      </c>
      <c r="C6" s="112">
        <f>B6*100/B8</f>
        <v>0</v>
      </c>
    </row>
    <row r="7" spans="1:3" x14ac:dyDescent="0.25">
      <c r="A7" s="109" t="s">
        <v>154</v>
      </c>
      <c r="B7" s="110">
        <v>29680</v>
      </c>
      <c r="C7" s="112">
        <f>B7*100/B8</f>
        <v>14.373229376013947</v>
      </c>
    </row>
    <row r="8" spans="1:3" x14ac:dyDescent="0.25">
      <c r="A8" s="111" t="s">
        <v>155</v>
      </c>
      <c r="B8" s="110">
        <f>SUM(B2:B7)</f>
        <v>206495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707"/>
  <sheetViews>
    <sheetView showGridLines="0" tabSelected="1" topLeftCell="A7" zoomScale="20" zoomScaleNormal="20" zoomScaleSheetLayoutView="20" workbookViewId="0">
      <selection activeCell="C3" sqref="C3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2.5703125" style="7" customWidth="1"/>
    <col min="8" max="9" width="11.42578125" customWidth="1"/>
    <col min="10" max="10" width="13.5703125" customWidth="1"/>
    <col min="11" max="11" width="12.7109375" style="7" customWidth="1"/>
    <col min="12" max="12" width="10.85546875" customWidth="1"/>
    <col min="13" max="13" width="12.140625" customWidth="1"/>
    <col min="14" max="14" width="13.7109375" customWidth="1"/>
    <col min="15" max="15" width="13.42578125" style="7" customWidth="1"/>
    <col min="16" max="16" width="13" style="32" customWidth="1"/>
    <col min="17" max="17" width="16.5703125" style="32" customWidth="1"/>
    <col min="18" max="18" width="15.42578125" style="32" customWidth="1"/>
    <col min="19" max="19" width="13.42578125" style="69" customWidth="1"/>
    <col min="20" max="20" width="26.85546875" style="69" customWidth="1"/>
    <col min="24" max="24" width="13.140625" customWidth="1"/>
  </cols>
  <sheetData>
    <row r="1" spans="3:26" x14ac:dyDescent="0.25">
      <c r="C1" s="11"/>
    </row>
    <row r="3" spans="3:26" ht="15.75" thickBot="1" x14ac:dyDescent="0.3"/>
    <row r="4" spans="3:26" ht="15.75" x14ac:dyDescent="0.25">
      <c r="C4" s="124" t="s">
        <v>0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6"/>
    </row>
    <row r="5" spans="3:26" ht="15.75" x14ac:dyDescent="0.25">
      <c r="C5" s="118" t="s">
        <v>140</v>
      </c>
      <c r="D5" s="120" t="s">
        <v>2</v>
      </c>
      <c r="E5" s="120"/>
      <c r="F5" s="120"/>
      <c r="G5" s="120"/>
      <c r="H5" s="120" t="s">
        <v>3</v>
      </c>
      <c r="I5" s="120"/>
      <c r="J5" s="120"/>
      <c r="K5" s="120"/>
      <c r="L5" s="120" t="s">
        <v>4</v>
      </c>
      <c r="M5" s="120"/>
      <c r="N5" s="120"/>
      <c r="O5" s="120"/>
      <c r="P5" s="120" t="s">
        <v>5</v>
      </c>
      <c r="Q5" s="120"/>
      <c r="R5" s="120"/>
      <c r="S5" s="120"/>
      <c r="T5" s="122" t="s">
        <v>6</v>
      </c>
      <c r="V5" s="10" t="s">
        <v>2</v>
      </c>
      <c r="W5" s="10" t="s">
        <v>3</v>
      </c>
      <c r="X5" s="10"/>
      <c r="Y5" s="10"/>
      <c r="Z5" s="10"/>
    </row>
    <row r="6" spans="3:26" ht="16.5" thickBot="1" x14ac:dyDescent="0.3">
      <c r="C6" s="119"/>
      <c r="D6" s="40" t="s">
        <v>7</v>
      </c>
      <c r="E6" s="40" t="s">
        <v>8</v>
      </c>
      <c r="F6" s="40" t="s">
        <v>9</v>
      </c>
      <c r="G6" s="40" t="s">
        <v>10</v>
      </c>
      <c r="H6" s="90" t="s">
        <v>11</v>
      </c>
      <c r="I6" s="40" t="s">
        <v>12</v>
      </c>
      <c r="J6" s="40" t="s">
        <v>13</v>
      </c>
      <c r="K6" s="40" t="s">
        <v>14</v>
      </c>
      <c r="L6" s="40" t="s">
        <v>15</v>
      </c>
      <c r="M6" s="40" t="s">
        <v>16</v>
      </c>
      <c r="N6" s="40" t="s">
        <v>17</v>
      </c>
      <c r="O6" s="40" t="s">
        <v>18</v>
      </c>
      <c r="P6" s="40" t="s">
        <v>19</v>
      </c>
      <c r="Q6" s="40" t="s">
        <v>20</v>
      </c>
      <c r="R6" s="40" t="s">
        <v>21</v>
      </c>
      <c r="S6" s="40" t="s">
        <v>22</v>
      </c>
      <c r="T6" s="123"/>
      <c r="U6" s="10" t="s">
        <v>2</v>
      </c>
      <c r="V6" s="10" t="s">
        <v>3</v>
      </c>
      <c r="W6" s="10" t="s">
        <v>4</v>
      </c>
      <c r="X6" s="10"/>
    </row>
    <row r="7" spans="3:26" s="32" customFormat="1" ht="15.75" x14ac:dyDescent="0.25">
      <c r="C7" s="5" t="s">
        <v>23</v>
      </c>
      <c r="D7" s="18">
        <v>10158</v>
      </c>
      <c r="E7" s="18">
        <v>9486</v>
      </c>
      <c r="F7" s="18">
        <v>9075</v>
      </c>
      <c r="G7" s="16">
        <f t="shared" ref="G7:G33" si="0">SUM(D7:F7)</f>
        <v>28719</v>
      </c>
      <c r="H7" s="91">
        <v>10490</v>
      </c>
      <c r="I7" s="18">
        <v>10224</v>
      </c>
      <c r="J7" s="18">
        <v>9745</v>
      </c>
      <c r="K7" s="16">
        <f>SUM(H7:J7)</f>
        <v>30459</v>
      </c>
      <c r="L7" s="18">
        <v>11433</v>
      </c>
      <c r="M7" s="18">
        <v>10032</v>
      </c>
      <c r="N7" s="18">
        <v>9257</v>
      </c>
      <c r="O7" s="16">
        <f>SUM(L7:N7)</f>
        <v>30722</v>
      </c>
      <c r="P7" s="18"/>
      <c r="Q7" s="18"/>
      <c r="R7" s="18"/>
      <c r="S7" s="16">
        <f>SUM(P7:R7)</f>
        <v>0</v>
      </c>
      <c r="T7" s="37">
        <f>S7+O7+K7+G7</f>
        <v>89900</v>
      </c>
      <c r="W7" s="67"/>
      <c r="X7" s="67"/>
    </row>
    <row r="8" spans="3:26" s="32" customFormat="1" ht="15.75" x14ac:dyDescent="0.25">
      <c r="C8" s="4" t="s">
        <v>24</v>
      </c>
      <c r="D8" s="15">
        <v>7388</v>
      </c>
      <c r="E8" s="15">
        <v>7688</v>
      </c>
      <c r="F8" s="15">
        <v>7673</v>
      </c>
      <c r="G8" s="16">
        <f t="shared" si="0"/>
        <v>22749</v>
      </c>
      <c r="H8" s="92">
        <v>9020</v>
      </c>
      <c r="I8" s="15">
        <v>8968</v>
      </c>
      <c r="J8" s="15">
        <v>8067</v>
      </c>
      <c r="K8" s="16">
        <f>SUM(H8:J8)</f>
        <v>26055</v>
      </c>
      <c r="L8" s="15">
        <v>9807</v>
      </c>
      <c r="M8" s="15">
        <v>8959</v>
      </c>
      <c r="N8" s="15">
        <v>8068</v>
      </c>
      <c r="O8" s="16">
        <f t="shared" ref="O8:O33" si="1">SUM(L8:N8)</f>
        <v>26834</v>
      </c>
      <c r="P8" s="15"/>
      <c r="Q8" s="18"/>
      <c r="R8" s="18"/>
      <c r="S8" s="16">
        <f t="shared" ref="S8:S33" si="2">SUM(P8:R8)</f>
        <v>0</v>
      </c>
      <c r="T8" s="25">
        <f>SUM(G8,O8,K8, S8)</f>
        <v>75638</v>
      </c>
      <c r="W8" s="67"/>
      <c r="X8" s="67"/>
    </row>
    <row r="9" spans="3:26" s="32" customFormat="1" ht="15.75" x14ac:dyDescent="0.25">
      <c r="C9" s="4" t="s">
        <v>25</v>
      </c>
      <c r="D9" s="15">
        <v>87</v>
      </c>
      <c r="E9" s="15">
        <v>76</v>
      </c>
      <c r="F9" s="15">
        <v>98</v>
      </c>
      <c r="G9" s="16">
        <f t="shared" si="0"/>
        <v>261</v>
      </c>
      <c r="H9" s="92">
        <v>101</v>
      </c>
      <c r="I9" s="15">
        <v>67</v>
      </c>
      <c r="J9" s="15">
        <v>84</v>
      </c>
      <c r="K9" s="16">
        <f t="shared" ref="K9:K33" si="3">SUM(H9:J9)</f>
        <v>252</v>
      </c>
      <c r="L9" s="15">
        <v>87</v>
      </c>
      <c r="M9" s="15">
        <v>98</v>
      </c>
      <c r="N9" s="15">
        <v>46</v>
      </c>
      <c r="O9" s="16">
        <f t="shared" si="1"/>
        <v>231</v>
      </c>
      <c r="P9" s="15"/>
      <c r="Q9" s="15"/>
      <c r="R9" s="15"/>
      <c r="S9" s="16">
        <f t="shared" si="2"/>
        <v>0</v>
      </c>
      <c r="T9" s="25">
        <f>SUM(G9,O9,K9, S9)</f>
        <v>744</v>
      </c>
      <c r="W9" s="67"/>
      <c r="X9" s="67"/>
    </row>
    <row r="10" spans="3:26" s="32" customFormat="1" ht="15" customHeight="1" x14ac:dyDescent="0.25">
      <c r="C10" s="4" t="s">
        <v>134</v>
      </c>
      <c r="D10" s="15">
        <v>29487</v>
      </c>
      <c r="E10" s="15">
        <v>22023</v>
      </c>
      <c r="F10" s="15">
        <v>20827</v>
      </c>
      <c r="G10" s="16">
        <f t="shared" si="0"/>
        <v>72337</v>
      </c>
      <c r="H10" s="92">
        <v>326</v>
      </c>
      <c r="I10" s="92">
        <v>307</v>
      </c>
      <c r="J10" s="92">
        <v>298</v>
      </c>
      <c r="K10" s="16">
        <f t="shared" si="3"/>
        <v>931</v>
      </c>
      <c r="L10" s="15">
        <v>373</v>
      </c>
      <c r="M10" s="15">
        <v>38</v>
      </c>
      <c r="N10" s="15">
        <v>261</v>
      </c>
      <c r="O10" s="16">
        <f t="shared" si="1"/>
        <v>672</v>
      </c>
      <c r="P10" s="15"/>
      <c r="Q10" s="15"/>
      <c r="R10" s="15"/>
      <c r="S10" s="16">
        <f t="shared" si="2"/>
        <v>0</v>
      </c>
      <c r="T10" s="25">
        <f>SUM(G10,O10,K10, S10)</f>
        <v>73940</v>
      </c>
      <c r="W10" s="67"/>
      <c r="X10" s="67" t="s">
        <v>27</v>
      </c>
    </row>
    <row r="11" spans="3:26" s="32" customFormat="1" ht="15" customHeight="1" x14ac:dyDescent="0.25">
      <c r="C11" s="4" t="s">
        <v>26</v>
      </c>
      <c r="D11" s="15">
        <v>1856</v>
      </c>
      <c r="E11" s="15">
        <v>1311</v>
      </c>
      <c r="F11" s="15">
        <v>1452</v>
      </c>
      <c r="G11" s="16">
        <f t="shared" si="0"/>
        <v>4619</v>
      </c>
      <c r="H11" s="92">
        <v>1668</v>
      </c>
      <c r="I11" s="15">
        <v>1688</v>
      </c>
      <c r="J11" s="15">
        <v>1523</v>
      </c>
      <c r="K11" s="16">
        <f t="shared" si="3"/>
        <v>4879</v>
      </c>
      <c r="L11" s="15">
        <v>1850</v>
      </c>
      <c r="M11" s="15">
        <v>1681</v>
      </c>
      <c r="N11" s="15">
        <v>1641</v>
      </c>
      <c r="O11" s="16">
        <f t="shared" si="1"/>
        <v>5172</v>
      </c>
      <c r="P11" s="15"/>
      <c r="Q11" s="15"/>
      <c r="R11" s="15"/>
      <c r="S11" s="16">
        <f t="shared" si="2"/>
        <v>0</v>
      </c>
      <c r="T11" s="25">
        <f>SUM(G11,O11,K11, S11)</f>
        <v>14670</v>
      </c>
      <c r="W11" s="67"/>
      <c r="X11" s="67" t="s">
        <v>28</v>
      </c>
    </row>
    <row r="12" spans="3:26" s="32" customFormat="1" ht="15.75" x14ac:dyDescent="0.25">
      <c r="C12" s="4" t="s">
        <v>29</v>
      </c>
      <c r="D12" s="15">
        <v>38</v>
      </c>
      <c r="E12" s="15">
        <v>43</v>
      </c>
      <c r="F12" s="15">
        <v>99</v>
      </c>
      <c r="G12" s="16">
        <f t="shared" si="0"/>
        <v>180</v>
      </c>
      <c r="H12" s="91">
        <v>166</v>
      </c>
      <c r="I12" s="18">
        <v>71</v>
      </c>
      <c r="J12" s="18">
        <v>59</v>
      </c>
      <c r="K12" s="16">
        <f t="shared" si="3"/>
        <v>296</v>
      </c>
      <c r="L12" s="15">
        <v>45</v>
      </c>
      <c r="M12" s="15">
        <v>40</v>
      </c>
      <c r="N12" s="15">
        <v>39</v>
      </c>
      <c r="O12" s="16">
        <f t="shared" si="1"/>
        <v>124</v>
      </c>
      <c r="P12" s="15"/>
      <c r="Q12" s="15"/>
      <c r="R12" s="15"/>
      <c r="S12" s="16">
        <f t="shared" si="2"/>
        <v>0</v>
      </c>
      <c r="T12" s="25">
        <f>SUM(G12,O12,K12, S12)</f>
        <v>600</v>
      </c>
      <c r="W12" s="67"/>
      <c r="X12" s="67" t="s">
        <v>30</v>
      </c>
    </row>
    <row r="13" spans="3:26" s="32" customFormat="1" ht="15.75" x14ac:dyDescent="0.25">
      <c r="C13" s="4" t="s">
        <v>31</v>
      </c>
      <c r="D13" s="15">
        <v>60</v>
      </c>
      <c r="E13" s="15">
        <v>39</v>
      </c>
      <c r="F13" s="15">
        <v>38</v>
      </c>
      <c r="G13" s="16">
        <f t="shared" si="0"/>
        <v>137</v>
      </c>
      <c r="H13" s="92">
        <v>48</v>
      </c>
      <c r="I13" s="15">
        <v>61</v>
      </c>
      <c r="J13" s="15">
        <v>37</v>
      </c>
      <c r="K13" s="16">
        <f t="shared" si="3"/>
        <v>146</v>
      </c>
      <c r="L13" s="15">
        <v>42</v>
      </c>
      <c r="M13" s="15">
        <v>34</v>
      </c>
      <c r="N13" s="15">
        <v>40</v>
      </c>
      <c r="O13" s="16">
        <f t="shared" si="1"/>
        <v>116</v>
      </c>
      <c r="P13" s="15"/>
      <c r="Q13" s="15"/>
      <c r="R13" s="15"/>
      <c r="S13" s="16">
        <f t="shared" si="2"/>
        <v>0</v>
      </c>
      <c r="T13" s="25">
        <f t="shared" ref="T13:T33" si="4">SUM(G13,O13,K13, S13)</f>
        <v>399</v>
      </c>
      <c r="W13" s="67"/>
      <c r="X13" s="67" t="s">
        <v>32</v>
      </c>
    </row>
    <row r="14" spans="3:26" s="32" customFormat="1" ht="15.75" x14ac:dyDescent="0.25">
      <c r="C14" s="4" t="s">
        <v>33</v>
      </c>
      <c r="D14" s="15">
        <v>13</v>
      </c>
      <c r="E14" s="15">
        <v>23</v>
      </c>
      <c r="F14" s="15">
        <v>16</v>
      </c>
      <c r="G14" s="16">
        <f t="shared" si="0"/>
        <v>52</v>
      </c>
      <c r="H14" s="92">
        <v>8</v>
      </c>
      <c r="I14" s="15">
        <v>6</v>
      </c>
      <c r="J14" s="15">
        <v>4</v>
      </c>
      <c r="K14" s="16">
        <f t="shared" si="3"/>
        <v>18</v>
      </c>
      <c r="L14" s="15">
        <v>2</v>
      </c>
      <c r="M14" s="15">
        <v>2</v>
      </c>
      <c r="N14" s="15">
        <v>15</v>
      </c>
      <c r="O14" s="16">
        <f t="shared" si="1"/>
        <v>19</v>
      </c>
      <c r="P14" s="15"/>
      <c r="Q14" s="15"/>
      <c r="R14" s="15"/>
      <c r="S14" s="16">
        <f t="shared" si="2"/>
        <v>0</v>
      </c>
      <c r="T14" s="25">
        <f>SUM(G14,O14,K14, S14)</f>
        <v>89</v>
      </c>
      <c r="W14" s="67"/>
      <c r="X14" s="67" t="s">
        <v>34</v>
      </c>
    </row>
    <row r="15" spans="3:26" s="32" customFormat="1" ht="15.75" x14ac:dyDescent="0.25">
      <c r="C15" s="4" t="s">
        <v>35</v>
      </c>
      <c r="D15" s="15">
        <v>231</v>
      </c>
      <c r="E15" s="15">
        <v>258</v>
      </c>
      <c r="F15" s="15">
        <v>178</v>
      </c>
      <c r="G15" s="16">
        <f t="shared" si="0"/>
        <v>667</v>
      </c>
      <c r="H15" s="92">
        <v>123</v>
      </c>
      <c r="I15" s="15">
        <v>93</v>
      </c>
      <c r="J15" s="15">
        <v>85</v>
      </c>
      <c r="K15" s="16">
        <f t="shared" si="3"/>
        <v>301</v>
      </c>
      <c r="L15" s="15">
        <v>97</v>
      </c>
      <c r="M15" s="15">
        <v>141</v>
      </c>
      <c r="N15" s="15">
        <v>118</v>
      </c>
      <c r="O15" s="16">
        <f t="shared" si="1"/>
        <v>356</v>
      </c>
      <c r="P15" s="15"/>
      <c r="Q15" s="15"/>
      <c r="R15" s="15"/>
      <c r="S15" s="16">
        <f t="shared" si="2"/>
        <v>0</v>
      </c>
      <c r="T15" s="25">
        <f t="shared" si="4"/>
        <v>1324</v>
      </c>
      <c r="W15" s="67"/>
      <c r="X15" s="67"/>
    </row>
    <row r="16" spans="3:26" s="32" customFormat="1" ht="15.75" x14ac:dyDescent="0.25">
      <c r="C16" s="4" t="s">
        <v>36</v>
      </c>
      <c r="D16" s="15">
        <v>101</v>
      </c>
      <c r="E16" s="15">
        <v>105</v>
      </c>
      <c r="F16" s="15">
        <v>106</v>
      </c>
      <c r="G16" s="16">
        <f t="shared" si="0"/>
        <v>312</v>
      </c>
      <c r="H16" s="92">
        <v>114</v>
      </c>
      <c r="I16" s="15">
        <v>98</v>
      </c>
      <c r="J16" s="15">
        <v>99</v>
      </c>
      <c r="K16" s="16">
        <f t="shared" si="3"/>
        <v>311</v>
      </c>
      <c r="L16" s="15">
        <v>115</v>
      </c>
      <c r="M16" s="15">
        <v>97</v>
      </c>
      <c r="N16" s="15">
        <v>103</v>
      </c>
      <c r="O16" s="16">
        <f t="shared" si="1"/>
        <v>315</v>
      </c>
      <c r="P16" s="15"/>
      <c r="Q16" s="15"/>
      <c r="R16" s="15"/>
      <c r="S16" s="16">
        <f t="shared" si="2"/>
        <v>0</v>
      </c>
      <c r="T16" s="25">
        <f t="shared" si="4"/>
        <v>938</v>
      </c>
      <c r="W16" s="67"/>
      <c r="X16" s="67"/>
    </row>
    <row r="17" spans="3:28" s="32" customFormat="1" ht="15.75" x14ac:dyDescent="0.25">
      <c r="C17" s="4" t="s">
        <v>37</v>
      </c>
      <c r="D17" s="15">
        <v>63</v>
      </c>
      <c r="E17" s="15">
        <v>68</v>
      </c>
      <c r="F17" s="15">
        <v>61</v>
      </c>
      <c r="G17" s="16">
        <f t="shared" si="0"/>
        <v>192</v>
      </c>
      <c r="H17" s="91">
        <v>141</v>
      </c>
      <c r="I17" s="18">
        <v>197</v>
      </c>
      <c r="J17" s="18">
        <v>151</v>
      </c>
      <c r="K17" s="16">
        <f t="shared" si="3"/>
        <v>489</v>
      </c>
      <c r="L17" s="15">
        <v>109</v>
      </c>
      <c r="M17" s="15">
        <v>109</v>
      </c>
      <c r="N17" s="15">
        <v>100</v>
      </c>
      <c r="O17" s="16">
        <f t="shared" si="1"/>
        <v>318</v>
      </c>
      <c r="P17" s="15"/>
      <c r="Q17" s="15"/>
      <c r="R17" s="15"/>
      <c r="S17" s="16">
        <f t="shared" si="2"/>
        <v>0</v>
      </c>
      <c r="T17" s="25">
        <f t="shared" si="4"/>
        <v>999</v>
      </c>
      <c r="W17" s="67"/>
      <c r="X17" s="67" t="s">
        <v>38</v>
      </c>
    </row>
    <row r="18" spans="3:28" s="32" customFormat="1" ht="15.75" x14ac:dyDescent="0.25">
      <c r="C18" s="4" t="s">
        <v>39</v>
      </c>
      <c r="D18" s="15">
        <v>290</v>
      </c>
      <c r="E18" s="15">
        <v>208</v>
      </c>
      <c r="F18" s="15">
        <v>244</v>
      </c>
      <c r="G18" s="16">
        <f t="shared" si="0"/>
        <v>742</v>
      </c>
      <c r="H18" s="92">
        <v>209</v>
      </c>
      <c r="I18" s="15">
        <v>133</v>
      </c>
      <c r="J18" s="15">
        <v>162</v>
      </c>
      <c r="K18" s="16">
        <f t="shared" si="3"/>
        <v>504</v>
      </c>
      <c r="L18" s="15">
        <v>138</v>
      </c>
      <c r="M18" s="15">
        <v>102</v>
      </c>
      <c r="N18" s="15">
        <v>130</v>
      </c>
      <c r="O18" s="16">
        <f t="shared" si="1"/>
        <v>370</v>
      </c>
      <c r="P18" s="15"/>
      <c r="Q18" s="15"/>
      <c r="R18" s="15"/>
      <c r="S18" s="16">
        <f t="shared" si="2"/>
        <v>0</v>
      </c>
      <c r="T18" s="25">
        <f t="shared" si="4"/>
        <v>1616</v>
      </c>
      <c r="W18" s="67"/>
      <c r="X18" s="67" t="s">
        <v>40</v>
      </c>
    </row>
    <row r="19" spans="3:28" s="32" customFormat="1" ht="15.75" x14ac:dyDescent="0.25">
      <c r="C19" s="4" t="s">
        <v>41</v>
      </c>
      <c r="D19" s="15">
        <v>13</v>
      </c>
      <c r="E19" s="15">
        <v>4</v>
      </c>
      <c r="F19" s="15">
        <v>9</v>
      </c>
      <c r="G19" s="16">
        <f t="shared" si="0"/>
        <v>26</v>
      </c>
      <c r="H19" s="92">
        <v>7</v>
      </c>
      <c r="I19" s="15">
        <v>6</v>
      </c>
      <c r="J19" s="15">
        <v>9</v>
      </c>
      <c r="K19" s="16">
        <f t="shared" si="3"/>
        <v>22</v>
      </c>
      <c r="L19" s="15">
        <v>12</v>
      </c>
      <c r="M19" s="15">
        <v>6</v>
      </c>
      <c r="N19" s="15">
        <v>7</v>
      </c>
      <c r="O19" s="16">
        <f t="shared" si="1"/>
        <v>25</v>
      </c>
      <c r="P19" s="15"/>
      <c r="Q19" s="15"/>
      <c r="R19" s="15"/>
      <c r="S19" s="16">
        <f t="shared" si="2"/>
        <v>0</v>
      </c>
      <c r="T19" s="25">
        <f>SUM(G19,O19,K19, S19)</f>
        <v>73</v>
      </c>
      <c r="W19" s="67"/>
      <c r="X19" s="67"/>
    </row>
    <row r="20" spans="3:28" s="32" customFormat="1" ht="15.75" x14ac:dyDescent="0.25">
      <c r="C20" s="4" t="s">
        <v>141</v>
      </c>
      <c r="D20" s="15">
        <v>41</v>
      </c>
      <c r="E20" s="15">
        <v>27</v>
      </c>
      <c r="F20" s="15">
        <v>23</v>
      </c>
      <c r="G20" s="16">
        <f t="shared" si="0"/>
        <v>91</v>
      </c>
      <c r="H20" s="92">
        <v>17</v>
      </c>
      <c r="I20" s="92">
        <v>9</v>
      </c>
      <c r="J20" s="92">
        <v>15</v>
      </c>
      <c r="K20" s="16">
        <f t="shared" si="3"/>
        <v>41</v>
      </c>
      <c r="L20" s="15">
        <v>19</v>
      </c>
      <c r="M20" s="15">
        <v>18</v>
      </c>
      <c r="N20" s="15">
        <v>9</v>
      </c>
      <c r="O20" s="16">
        <f t="shared" si="1"/>
        <v>46</v>
      </c>
      <c r="P20" s="15"/>
      <c r="Q20" s="15"/>
      <c r="R20" s="15"/>
      <c r="S20" s="16">
        <f t="shared" si="2"/>
        <v>0</v>
      </c>
      <c r="T20" s="25">
        <f t="shared" si="4"/>
        <v>178</v>
      </c>
      <c r="W20" s="67"/>
      <c r="X20" s="67"/>
    </row>
    <row r="21" spans="3:28" s="32" customFormat="1" ht="15.75" x14ac:dyDescent="0.25">
      <c r="C21" s="4" t="s">
        <v>42</v>
      </c>
      <c r="D21" s="15">
        <v>172</v>
      </c>
      <c r="E21" s="15">
        <v>149</v>
      </c>
      <c r="F21" s="15">
        <v>202</v>
      </c>
      <c r="G21" s="16">
        <f t="shared" si="0"/>
        <v>523</v>
      </c>
      <c r="H21" s="92">
        <v>168</v>
      </c>
      <c r="I21" s="15">
        <v>197</v>
      </c>
      <c r="J21" s="15">
        <v>208</v>
      </c>
      <c r="K21" s="16">
        <f t="shared" si="3"/>
        <v>573</v>
      </c>
      <c r="L21" s="15">
        <v>179</v>
      </c>
      <c r="M21" s="15">
        <v>206</v>
      </c>
      <c r="N21" s="15">
        <v>172</v>
      </c>
      <c r="O21" s="16">
        <f t="shared" si="1"/>
        <v>557</v>
      </c>
      <c r="P21" s="65"/>
      <c r="Q21" s="65"/>
      <c r="R21" s="65"/>
      <c r="S21" s="16">
        <f t="shared" si="2"/>
        <v>0</v>
      </c>
      <c r="T21" s="25">
        <f t="shared" si="4"/>
        <v>1653</v>
      </c>
      <c r="W21" s="67"/>
      <c r="X21" s="67" t="s">
        <v>43</v>
      </c>
    </row>
    <row r="22" spans="3:28" s="32" customFormat="1" ht="15.75" x14ac:dyDescent="0.25">
      <c r="C22" s="4" t="s">
        <v>44</v>
      </c>
      <c r="D22" s="15">
        <v>912</v>
      </c>
      <c r="E22" s="15">
        <v>652</v>
      </c>
      <c r="F22" s="15">
        <v>644</v>
      </c>
      <c r="G22" s="16">
        <f t="shared" si="0"/>
        <v>2208</v>
      </c>
      <c r="H22" s="91">
        <v>617</v>
      </c>
      <c r="I22" s="18">
        <v>422</v>
      </c>
      <c r="J22" s="18">
        <v>481</v>
      </c>
      <c r="K22" s="16">
        <f t="shared" si="3"/>
        <v>1520</v>
      </c>
      <c r="L22" s="15">
        <v>474</v>
      </c>
      <c r="M22" s="15">
        <v>505</v>
      </c>
      <c r="N22" s="15">
        <v>531</v>
      </c>
      <c r="O22" s="16">
        <f t="shared" si="1"/>
        <v>1510</v>
      </c>
      <c r="P22" s="65"/>
      <c r="Q22" s="65"/>
      <c r="R22" s="65"/>
      <c r="S22" s="16">
        <f t="shared" si="2"/>
        <v>0</v>
      </c>
      <c r="T22" s="25">
        <f t="shared" si="4"/>
        <v>5238</v>
      </c>
      <c r="W22" s="67"/>
      <c r="X22" s="67" t="s">
        <v>45</v>
      </c>
    </row>
    <row r="23" spans="3:28" s="32" customFormat="1" ht="15.75" x14ac:dyDescent="0.25">
      <c r="C23" s="4" t="s">
        <v>46</v>
      </c>
      <c r="D23" s="15">
        <v>13</v>
      </c>
      <c r="E23" s="15">
        <v>12</v>
      </c>
      <c r="F23" s="15">
        <v>27</v>
      </c>
      <c r="G23" s="16">
        <f t="shared" si="0"/>
        <v>52</v>
      </c>
      <c r="H23" s="92">
        <v>37</v>
      </c>
      <c r="I23" s="15">
        <v>35</v>
      </c>
      <c r="J23" s="15">
        <v>38</v>
      </c>
      <c r="K23" s="16">
        <f t="shared" si="3"/>
        <v>110</v>
      </c>
      <c r="L23" s="15">
        <v>27</v>
      </c>
      <c r="M23" s="15">
        <v>26</v>
      </c>
      <c r="N23" s="15">
        <v>21</v>
      </c>
      <c r="O23" s="16">
        <f t="shared" si="1"/>
        <v>74</v>
      </c>
      <c r="P23" s="65"/>
      <c r="Q23" s="65"/>
      <c r="R23" s="65"/>
      <c r="S23" s="16">
        <f t="shared" si="2"/>
        <v>0</v>
      </c>
      <c r="T23" s="25">
        <f t="shared" si="4"/>
        <v>236</v>
      </c>
      <c r="W23" s="67"/>
      <c r="X23" s="67" t="s">
        <v>47</v>
      </c>
    </row>
    <row r="24" spans="3:28" s="32" customFormat="1" ht="15.75" x14ac:dyDescent="0.25">
      <c r="C24" s="4" t="s">
        <v>48</v>
      </c>
      <c r="D24" s="15">
        <v>50</v>
      </c>
      <c r="E24" s="15">
        <v>36</v>
      </c>
      <c r="F24" s="15">
        <v>54</v>
      </c>
      <c r="G24" s="16">
        <f t="shared" si="0"/>
        <v>140</v>
      </c>
      <c r="H24" s="92">
        <v>19</v>
      </c>
      <c r="I24" s="15">
        <v>15</v>
      </c>
      <c r="J24" s="15">
        <v>21</v>
      </c>
      <c r="K24" s="16">
        <f t="shared" si="3"/>
        <v>55</v>
      </c>
      <c r="L24" s="15">
        <v>27</v>
      </c>
      <c r="M24" s="15">
        <v>13</v>
      </c>
      <c r="N24" s="15">
        <v>31</v>
      </c>
      <c r="O24" s="16">
        <f t="shared" si="1"/>
        <v>71</v>
      </c>
      <c r="P24" s="66"/>
      <c r="Q24" s="66"/>
      <c r="R24" s="66"/>
      <c r="S24" s="16">
        <f t="shared" si="2"/>
        <v>0</v>
      </c>
      <c r="T24" s="25">
        <f>SUM(G24,O24,K24, S24)</f>
        <v>266</v>
      </c>
      <c r="W24" s="67"/>
      <c r="X24" s="67"/>
    </row>
    <row r="25" spans="3:28" s="32" customFormat="1" ht="15.75" x14ac:dyDescent="0.25">
      <c r="C25" s="4" t="s">
        <v>50</v>
      </c>
      <c r="D25" s="15">
        <v>45</v>
      </c>
      <c r="E25" s="15">
        <v>50</v>
      </c>
      <c r="F25" s="15">
        <v>50</v>
      </c>
      <c r="G25" s="16">
        <f t="shared" si="0"/>
        <v>145</v>
      </c>
      <c r="H25" s="92">
        <v>29</v>
      </c>
      <c r="I25" s="15">
        <v>29</v>
      </c>
      <c r="J25" s="15">
        <v>10</v>
      </c>
      <c r="K25" s="16">
        <f t="shared" si="3"/>
        <v>68</v>
      </c>
      <c r="L25" s="15">
        <v>14</v>
      </c>
      <c r="M25" s="15">
        <v>12</v>
      </c>
      <c r="N25" s="15">
        <v>14</v>
      </c>
      <c r="O25" s="16">
        <f t="shared" si="1"/>
        <v>40</v>
      </c>
      <c r="P25" s="15"/>
      <c r="Q25" s="15"/>
      <c r="R25" s="15"/>
      <c r="S25" s="16">
        <f t="shared" si="2"/>
        <v>0</v>
      </c>
      <c r="T25" s="25">
        <f t="shared" si="4"/>
        <v>253</v>
      </c>
      <c r="W25" s="67"/>
      <c r="X25" s="67"/>
      <c r="Y25" s="68"/>
      <c r="Z25" s="67"/>
      <c r="AA25" s="67"/>
      <c r="AB25" s="67"/>
    </row>
    <row r="26" spans="3:28" s="32" customFormat="1" ht="15.75" x14ac:dyDescent="0.25">
      <c r="C26" s="4" t="s">
        <v>51</v>
      </c>
      <c r="D26" s="15">
        <v>25330</v>
      </c>
      <c r="E26" s="15">
        <v>18678</v>
      </c>
      <c r="F26" s="15">
        <v>17828</v>
      </c>
      <c r="G26" s="16">
        <f t="shared" si="0"/>
        <v>61836</v>
      </c>
      <c r="H26" s="92">
        <v>19741</v>
      </c>
      <c r="I26" s="15">
        <v>19126</v>
      </c>
      <c r="J26" s="15">
        <v>18705</v>
      </c>
      <c r="K26" s="16">
        <f t="shared" si="3"/>
        <v>57572</v>
      </c>
      <c r="L26" s="15">
        <v>20214</v>
      </c>
      <c r="M26" s="15">
        <v>18902</v>
      </c>
      <c r="N26" s="15">
        <v>19050</v>
      </c>
      <c r="O26" s="16">
        <f t="shared" si="1"/>
        <v>58166</v>
      </c>
      <c r="P26" s="15"/>
      <c r="Q26" s="15"/>
      <c r="R26" s="15"/>
      <c r="S26" s="16">
        <f t="shared" si="2"/>
        <v>0</v>
      </c>
      <c r="T26" s="25">
        <f t="shared" si="4"/>
        <v>177574</v>
      </c>
      <c r="W26" s="67"/>
      <c r="X26" s="67"/>
      <c r="Y26" s="68"/>
      <c r="Z26" s="67"/>
      <c r="AA26" s="67"/>
      <c r="AB26" s="67"/>
    </row>
    <row r="27" spans="3:28" s="32" customFormat="1" ht="15.75" x14ac:dyDescent="0.25">
      <c r="C27" s="4" t="s">
        <v>52</v>
      </c>
      <c r="D27" s="15">
        <v>4115</v>
      </c>
      <c r="E27" s="15">
        <v>3221</v>
      </c>
      <c r="F27" s="15">
        <v>2925</v>
      </c>
      <c r="G27" s="16">
        <f t="shared" si="0"/>
        <v>10261</v>
      </c>
      <c r="H27" s="91">
        <v>3459</v>
      </c>
      <c r="I27" s="18">
        <v>3299</v>
      </c>
      <c r="J27" s="18">
        <v>2994</v>
      </c>
      <c r="K27" s="16">
        <f t="shared" si="3"/>
        <v>9752</v>
      </c>
      <c r="L27" s="15">
        <v>3391</v>
      </c>
      <c r="M27" s="15">
        <v>3262</v>
      </c>
      <c r="N27" s="15">
        <v>3331</v>
      </c>
      <c r="O27" s="16">
        <f t="shared" si="1"/>
        <v>9984</v>
      </c>
      <c r="P27" s="15"/>
      <c r="Q27" s="15"/>
      <c r="R27" s="15"/>
      <c r="S27" s="16">
        <f t="shared" si="2"/>
        <v>0</v>
      </c>
      <c r="T27" s="25">
        <f t="shared" si="4"/>
        <v>29997</v>
      </c>
    </row>
    <row r="28" spans="3:28" s="32" customFormat="1" ht="15.75" x14ac:dyDescent="0.25">
      <c r="C28" s="4" t="s">
        <v>53</v>
      </c>
      <c r="D28" s="15">
        <v>592</v>
      </c>
      <c r="E28" s="15">
        <v>483</v>
      </c>
      <c r="F28" s="15">
        <v>411</v>
      </c>
      <c r="G28" s="16">
        <f t="shared" si="0"/>
        <v>1486</v>
      </c>
      <c r="H28" s="92">
        <v>572</v>
      </c>
      <c r="I28" s="15">
        <v>499</v>
      </c>
      <c r="J28" s="15">
        <v>430</v>
      </c>
      <c r="K28" s="16">
        <f t="shared" si="3"/>
        <v>1501</v>
      </c>
      <c r="L28" s="15">
        <v>519</v>
      </c>
      <c r="M28" s="15">
        <v>449</v>
      </c>
      <c r="N28" s="15">
        <v>509</v>
      </c>
      <c r="O28" s="16">
        <f t="shared" si="1"/>
        <v>1477</v>
      </c>
      <c r="P28" s="15"/>
      <c r="Q28" s="15"/>
      <c r="R28" s="15"/>
      <c r="S28" s="16">
        <f t="shared" si="2"/>
        <v>0</v>
      </c>
      <c r="T28" s="25">
        <f>SUM(G28,O28,K28, S28)</f>
        <v>4464</v>
      </c>
    </row>
    <row r="29" spans="3:28" ht="15.75" x14ac:dyDescent="0.25">
      <c r="C29" s="4" t="s">
        <v>54</v>
      </c>
      <c r="D29" s="15">
        <v>81</v>
      </c>
      <c r="E29" s="15">
        <v>90</v>
      </c>
      <c r="F29" s="15">
        <v>61</v>
      </c>
      <c r="G29" s="16">
        <f t="shared" si="0"/>
        <v>232</v>
      </c>
      <c r="H29" s="92">
        <v>69</v>
      </c>
      <c r="I29" s="15">
        <v>82</v>
      </c>
      <c r="J29" s="15">
        <v>72</v>
      </c>
      <c r="K29" s="16">
        <f t="shared" si="3"/>
        <v>223</v>
      </c>
      <c r="L29" s="15">
        <v>71</v>
      </c>
      <c r="M29" s="15">
        <v>53</v>
      </c>
      <c r="N29" s="15">
        <v>75</v>
      </c>
      <c r="O29" s="16">
        <f t="shared" si="1"/>
        <v>199</v>
      </c>
      <c r="P29" s="15"/>
      <c r="Q29" s="15"/>
      <c r="R29" s="15"/>
      <c r="S29" s="16">
        <f t="shared" si="2"/>
        <v>0</v>
      </c>
      <c r="T29" s="25">
        <f t="shared" si="4"/>
        <v>654</v>
      </c>
    </row>
    <row r="30" spans="3:28" ht="15.75" x14ac:dyDescent="0.25">
      <c r="C30" s="4" t="s">
        <v>55</v>
      </c>
      <c r="D30" s="15">
        <v>1317</v>
      </c>
      <c r="E30" s="15">
        <v>1082</v>
      </c>
      <c r="F30" s="15">
        <v>1169</v>
      </c>
      <c r="G30" s="16">
        <f t="shared" si="0"/>
        <v>3568</v>
      </c>
      <c r="H30" s="92">
        <v>1168</v>
      </c>
      <c r="I30" s="15">
        <v>1063</v>
      </c>
      <c r="J30" s="15">
        <v>1068</v>
      </c>
      <c r="K30" s="16">
        <f t="shared" si="3"/>
        <v>3299</v>
      </c>
      <c r="L30" s="15">
        <v>1020</v>
      </c>
      <c r="M30" s="15">
        <v>796</v>
      </c>
      <c r="N30" s="15">
        <v>785</v>
      </c>
      <c r="O30" s="16">
        <f t="shared" si="1"/>
        <v>2601</v>
      </c>
      <c r="P30" s="15"/>
      <c r="Q30" s="15"/>
      <c r="R30" s="15"/>
      <c r="S30" s="16">
        <f t="shared" si="2"/>
        <v>0</v>
      </c>
      <c r="T30" s="25">
        <f t="shared" si="4"/>
        <v>9468</v>
      </c>
    </row>
    <row r="31" spans="3:28" ht="15.75" x14ac:dyDescent="0.25">
      <c r="C31" s="4" t="s">
        <v>56</v>
      </c>
      <c r="D31" s="15">
        <v>171</v>
      </c>
      <c r="E31" s="15">
        <v>159</v>
      </c>
      <c r="F31" s="15">
        <v>125</v>
      </c>
      <c r="G31" s="16">
        <f t="shared" si="0"/>
        <v>455</v>
      </c>
      <c r="H31" s="92">
        <v>177</v>
      </c>
      <c r="I31" s="15">
        <v>249</v>
      </c>
      <c r="J31" s="15">
        <v>179</v>
      </c>
      <c r="K31" s="16">
        <f t="shared" si="3"/>
        <v>605</v>
      </c>
      <c r="L31" s="15">
        <v>156</v>
      </c>
      <c r="M31" s="15">
        <v>125</v>
      </c>
      <c r="N31" s="15">
        <v>138</v>
      </c>
      <c r="O31" s="16">
        <f>SUM(L31:N31)</f>
        <v>419</v>
      </c>
      <c r="P31" s="15"/>
      <c r="Q31" s="15"/>
      <c r="R31" s="15"/>
      <c r="S31" s="16">
        <f t="shared" si="2"/>
        <v>0</v>
      </c>
      <c r="T31" s="25">
        <f>SUM(G31,O31,K31, S31)</f>
        <v>1479</v>
      </c>
    </row>
    <row r="32" spans="3:28" ht="15.75" x14ac:dyDescent="0.25">
      <c r="C32" s="4" t="s">
        <v>57</v>
      </c>
      <c r="D32" s="15">
        <v>1119</v>
      </c>
      <c r="E32" s="15">
        <v>1417</v>
      </c>
      <c r="F32" s="15">
        <v>937</v>
      </c>
      <c r="G32" s="16">
        <f t="shared" si="0"/>
        <v>3473</v>
      </c>
      <c r="H32" s="91">
        <v>1889</v>
      </c>
      <c r="I32" s="18">
        <v>1927</v>
      </c>
      <c r="J32" s="18">
        <v>1646</v>
      </c>
      <c r="K32" s="16">
        <f t="shared" si="3"/>
        <v>5462</v>
      </c>
      <c r="L32" s="32">
        <v>1944</v>
      </c>
      <c r="M32" s="15">
        <v>1693</v>
      </c>
      <c r="N32" s="15">
        <v>1502</v>
      </c>
      <c r="O32" s="16">
        <f>SUM(L32:N32)</f>
        <v>5139</v>
      </c>
      <c r="P32" s="15"/>
      <c r="Q32" s="15"/>
      <c r="R32" s="15"/>
      <c r="S32" s="16">
        <f t="shared" si="2"/>
        <v>0</v>
      </c>
      <c r="T32" s="25">
        <f t="shared" si="4"/>
        <v>14074</v>
      </c>
    </row>
    <row r="33" spans="3:20" ht="15.75" x14ac:dyDescent="0.25">
      <c r="C33" s="4" t="s">
        <v>58</v>
      </c>
      <c r="D33" s="15">
        <v>3205</v>
      </c>
      <c r="E33" s="15">
        <v>3597</v>
      </c>
      <c r="F33" s="15">
        <v>3920</v>
      </c>
      <c r="G33" s="16">
        <f t="shared" si="0"/>
        <v>10722</v>
      </c>
      <c r="H33" s="92">
        <v>5209</v>
      </c>
      <c r="I33" s="15">
        <v>5236</v>
      </c>
      <c r="J33" s="15">
        <v>4602</v>
      </c>
      <c r="K33" s="16">
        <f t="shared" si="3"/>
        <v>15047</v>
      </c>
      <c r="L33" s="15">
        <v>5389</v>
      </c>
      <c r="M33" s="15">
        <v>5159</v>
      </c>
      <c r="N33" s="15">
        <v>4523</v>
      </c>
      <c r="O33" s="16">
        <f t="shared" si="1"/>
        <v>15071</v>
      </c>
      <c r="P33" s="15"/>
      <c r="Q33" s="15"/>
      <c r="R33" s="15"/>
      <c r="S33" s="16">
        <f t="shared" si="2"/>
        <v>0</v>
      </c>
      <c r="T33" s="25">
        <f t="shared" si="4"/>
        <v>40840</v>
      </c>
    </row>
    <row r="34" spans="3:20" ht="16.5" customHeight="1" x14ac:dyDescent="0.25">
      <c r="C34" s="41" t="s">
        <v>59</v>
      </c>
      <c r="D34" s="15">
        <f t="shared" ref="D34:T34" si="5">SUM(D7:D33)</f>
        <v>86948</v>
      </c>
      <c r="E34" s="15">
        <f t="shared" si="5"/>
        <v>70985</v>
      </c>
      <c r="F34" s="15">
        <f t="shared" si="5"/>
        <v>68252</v>
      </c>
      <c r="G34" s="30">
        <f t="shared" si="5"/>
        <v>226185</v>
      </c>
      <c r="H34" s="92">
        <f t="shared" si="5"/>
        <v>55592</v>
      </c>
      <c r="I34" s="15">
        <f t="shared" si="5"/>
        <v>54107</v>
      </c>
      <c r="J34" s="15">
        <f t="shared" si="5"/>
        <v>50792</v>
      </c>
      <c r="K34" s="30">
        <f t="shared" si="5"/>
        <v>160491</v>
      </c>
      <c r="L34" s="15">
        <f t="shared" si="5"/>
        <v>57554</v>
      </c>
      <c r="M34" s="15">
        <f t="shared" si="5"/>
        <v>52558</v>
      </c>
      <c r="N34" s="15">
        <f t="shared" si="5"/>
        <v>50516</v>
      </c>
      <c r="O34" s="30">
        <f t="shared" si="5"/>
        <v>160628</v>
      </c>
      <c r="P34" s="30">
        <f t="shared" si="5"/>
        <v>0</v>
      </c>
      <c r="Q34" s="30">
        <f t="shared" si="5"/>
        <v>0</v>
      </c>
      <c r="R34" s="30">
        <f t="shared" si="5"/>
        <v>0</v>
      </c>
      <c r="S34" s="30">
        <f t="shared" si="5"/>
        <v>0</v>
      </c>
      <c r="T34" s="30">
        <f t="shared" si="5"/>
        <v>547304</v>
      </c>
    </row>
    <row r="35" spans="3:20" ht="15.75" x14ac:dyDescent="0.25">
      <c r="C35" s="79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3:20" ht="15.75" x14ac:dyDescent="0.25">
      <c r="C36" s="79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  <row r="37" spans="3:20" ht="15.75" x14ac:dyDescent="0.25">
      <c r="C37" s="79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3:20" ht="15.75" x14ac:dyDescent="0.25">
      <c r="C38" s="79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</row>
    <row r="39" spans="3:20" ht="15.75" x14ac:dyDescent="0.25">
      <c r="C39" s="79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</row>
    <row r="40" spans="3:20" ht="15.75" x14ac:dyDescent="0.25">
      <c r="C40" s="7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</row>
    <row r="41" spans="3:20" ht="15.75" x14ac:dyDescent="0.25">
      <c r="C41" s="79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3:20" ht="15.75" x14ac:dyDescent="0.25">
      <c r="C42" s="79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</row>
    <row r="43" spans="3:20" ht="15.75" x14ac:dyDescent="0.25">
      <c r="C43" s="79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</row>
    <row r="44" spans="3:20" ht="15.75" x14ac:dyDescent="0.25">
      <c r="C44" s="79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</row>
    <row r="45" spans="3:20" ht="15.75" x14ac:dyDescent="0.25">
      <c r="C45" s="79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</row>
    <row r="46" spans="3:20" ht="15.75" x14ac:dyDescent="0.25">
      <c r="C46" s="7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3:20" ht="15.75" x14ac:dyDescent="0.25">
      <c r="C47" s="79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</row>
    <row r="48" spans="3:20" ht="15.75" x14ac:dyDescent="0.25">
      <c r="C48" s="79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</row>
    <row r="49" spans="3:20" ht="15.75" x14ac:dyDescent="0.25">
      <c r="C49" s="7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</row>
    <row r="50" spans="3:20" ht="15.75" x14ac:dyDescent="0.25">
      <c r="C50" s="79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</row>
    <row r="51" spans="3:20" ht="15.75" x14ac:dyDescent="0.25">
      <c r="C51" s="79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</row>
    <row r="52" spans="3:20" ht="15.75" x14ac:dyDescent="0.25">
      <c r="C52" s="79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3:20" ht="15.75" x14ac:dyDescent="0.25">
      <c r="C53" s="79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3:20" ht="15.75" x14ac:dyDescent="0.25">
      <c r="C54" s="79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3:20" ht="15.75" x14ac:dyDescent="0.25">
      <c r="C55" s="79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3:20" ht="15.75" x14ac:dyDescent="0.25">
      <c r="C56" s="79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3:20" ht="15.75" x14ac:dyDescent="0.25">
      <c r="C57" s="79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3:20" ht="15.75" x14ac:dyDescent="0.25">
      <c r="C58" s="79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3:20" ht="15.75" x14ac:dyDescent="0.25">
      <c r="C59" s="79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  <row r="60" spans="3:20" ht="15.75" x14ac:dyDescent="0.25">
      <c r="C60" s="79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3:20" ht="15.75" x14ac:dyDescent="0.25">
      <c r="C61" s="79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3:20" ht="15.75" x14ac:dyDescent="0.25">
      <c r="C62" s="79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3:20" ht="15.75" x14ac:dyDescent="0.25">
      <c r="C63" s="79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3:20" ht="15.75" x14ac:dyDescent="0.25">
      <c r="C64" s="79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3:20" ht="15.75" x14ac:dyDescent="0.25">
      <c r="C65" s="79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</row>
    <row r="66" spans="3:20" ht="15.75" x14ac:dyDescent="0.25">
      <c r="C66" s="79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</row>
    <row r="67" spans="3:20" ht="15.75" x14ac:dyDescent="0.25">
      <c r="C67" s="79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</row>
    <row r="68" spans="3:20" ht="15.75" x14ac:dyDescent="0.25">
      <c r="C68" s="79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</row>
    <row r="69" spans="3:20" ht="15.75" x14ac:dyDescent="0.25">
      <c r="C69" s="79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</row>
    <row r="70" spans="3:20" ht="15.75" x14ac:dyDescent="0.25">
      <c r="C70" s="79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  <row r="71" spans="3:20" ht="15.75" x14ac:dyDescent="0.25">
      <c r="C71" s="79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</row>
    <row r="72" spans="3:20" ht="16.5" thickBot="1" x14ac:dyDescent="0.3">
      <c r="C72" s="2"/>
      <c r="D72" s="3"/>
      <c r="E72" s="3"/>
      <c r="F72" s="3"/>
      <c r="G72" s="8"/>
      <c r="H72" s="3"/>
      <c r="I72" s="3"/>
      <c r="J72" s="3"/>
      <c r="K72" s="8"/>
      <c r="L72" s="3"/>
      <c r="M72" s="3"/>
      <c r="N72" s="3"/>
      <c r="O72" s="8"/>
      <c r="P72" s="70"/>
      <c r="Q72" s="70"/>
      <c r="R72" s="70"/>
      <c r="S72" s="71"/>
      <c r="T72" s="7"/>
    </row>
    <row r="73" spans="3:20" ht="15.75" x14ac:dyDescent="0.25">
      <c r="C73" s="124" t="s">
        <v>60</v>
      </c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6"/>
    </row>
    <row r="74" spans="3:20" ht="15.75" x14ac:dyDescent="0.25">
      <c r="C74" s="118" t="s">
        <v>61</v>
      </c>
      <c r="D74" s="120" t="s">
        <v>2</v>
      </c>
      <c r="E74" s="120"/>
      <c r="F74" s="120"/>
      <c r="G74" s="120"/>
      <c r="H74" s="127" t="s">
        <v>3</v>
      </c>
      <c r="I74" s="127"/>
      <c r="J74" s="127"/>
      <c r="K74" s="127"/>
      <c r="L74" s="120" t="s">
        <v>4</v>
      </c>
      <c r="M74" s="120"/>
      <c r="N74" s="120"/>
      <c r="O74" s="120"/>
      <c r="P74" s="120" t="s">
        <v>5</v>
      </c>
      <c r="Q74" s="120"/>
      <c r="R74" s="120"/>
      <c r="S74" s="120"/>
      <c r="T74" s="122" t="s">
        <v>6</v>
      </c>
    </row>
    <row r="75" spans="3:20" ht="16.5" thickBot="1" x14ac:dyDescent="0.3">
      <c r="C75" s="119"/>
      <c r="D75" s="40" t="s">
        <v>7</v>
      </c>
      <c r="E75" s="40" t="s">
        <v>8</v>
      </c>
      <c r="F75" s="40" t="s">
        <v>9</v>
      </c>
      <c r="G75" s="40" t="s">
        <v>10</v>
      </c>
      <c r="H75" s="90" t="s">
        <v>11</v>
      </c>
      <c r="I75" s="90" t="s">
        <v>12</v>
      </c>
      <c r="J75" s="90" t="s">
        <v>13</v>
      </c>
      <c r="K75" s="90" t="s">
        <v>14</v>
      </c>
      <c r="L75" s="40" t="s">
        <v>15</v>
      </c>
      <c r="M75" s="40" t="s">
        <v>16</v>
      </c>
      <c r="N75" s="40" t="s">
        <v>17</v>
      </c>
      <c r="O75" s="40" t="s">
        <v>18</v>
      </c>
      <c r="P75" s="40" t="s">
        <v>19</v>
      </c>
      <c r="Q75" s="40" t="s">
        <v>20</v>
      </c>
      <c r="R75" s="40" t="s">
        <v>21</v>
      </c>
      <c r="S75" s="40" t="s">
        <v>22</v>
      </c>
      <c r="T75" s="123"/>
    </row>
    <row r="76" spans="3:20" ht="15.75" x14ac:dyDescent="0.25">
      <c r="C76" s="5" t="s">
        <v>23</v>
      </c>
      <c r="D76" s="37">
        <v>4425</v>
      </c>
      <c r="E76" s="37">
        <v>4053</v>
      </c>
      <c r="F76" s="25">
        <v>3639</v>
      </c>
      <c r="G76" s="16">
        <f>+SUM(D76:F76)</f>
        <v>12117</v>
      </c>
      <c r="H76" s="84">
        <v>3840</v>
      </c>
      <c r="I76" s="93">
        <v>3821</v>
      </c>
      <c r="J76" s="84">
        <v>3577</v>
      </c>
      <c r="K76" s="94">
        <f>SUM(H76:J76)</f>
        <v>11238</v>
      </c>
      <c r="L76" s="31">
        <v>4125</v>
      </c>
      <c r="M76" s="31">
        <v>3649</v>
      </c>
      <c r="N76" s="31">
        <v>3444</v>
      </c>
      <c r="O76" s="16">
        <f>SUM(L76:N76)</f>
        <v>11218</v>
      </c>
      <c r="P76" s="60"/>
      <c r="Q76" s="60"/>
      <c r="R76" s="60"/>
      <c r="S76" s="60">
        <f>SUM(P76:R76)</f>
        <v>0</v>
      </c>
      <c r="T76" s="37">
        <f>+SUM(S76,O76,K76,G76)</f>
        <v>34573</v>
      </c>
    </row>
    <row r="77" spans="3:20" ht="15.75" x14ac:dyDescent="0.25">
      <c r="C77" s="4" t="s">
        <v>24</v>
      </c>
      <c r="D77" s="25">
        <v>3034</v>
      </c>
      <c r="E77" s="37">
        <v>3201</v>
      </c>
      <c r="F77" s="25">
        <v>3223</v>
      </c>
      <c r="G77" s="16">
        <f t="shared" ref="G77:G93" si="6">+SUM(D77:F77)</f>
        <v>9458</v>
      </c>
      <c r="H77" s="84">
        <v>3250</v>
      </c>
      <c r="I77" s="93">
        <v>3211</v>
      </c>
      <c r="J77" s="84">
        <v>2832</v>
      </c>
      <c r="K77" s="94">
        <f t="shared" ref="K77:K98" si="7">SUM(H77:J77)</f>
        <v>9293</v>
      </c>
      <c r="L77" s="31">
        <v>3592</v>
      </c>
      <c r="M77" s="31">
        <v>3099</v>
      </c>
      <c r="N77" s="31">
        <v>2897</v>
      </c>
      <c r="O77" s="16">
        <f t="shared" ref="O77:O98" si="8">SUM(L77:N77)</f>
        <v>9588</v>
      </c>
      <c r="P77" s="60"/>
      <c r="Q77" s="60"/>
      <c r="R77" s="60"/>
      <c r="S77" s="60">
        <f t="shared" ref="S77:S98" si="9">SUM(P77:R77)</f>
        <v>0</v>
      </c>
      <c r="T77" s="37">
        <f t="shared" ref="T77:T98" si="10">+SUM(S77,O77,K77,G77)</f>
        <v>28339</v>
      </c>
    </row>
    <row r="78" spans="3:20" ht="15.75" x14ac:dyDescent="0.25">
      <c r="C78" s="4" t="s">
        <v>25</v>
      </c>
      <c r="D78" s="25">
        <v>39</v>
      </c>
      <c r="E78" s="37">
        <v>40</v>
      </c>
      <c r="F78" s="25">
        <v>47</v>
      </c>
      <c r="G78" s="16">
        <f t="shared" si="6"/>
        <v>126</v>
      </c>
      <c r="H78" s="84">
        <v>27</v>
      </c>
      <c r="I78" s="93">
        <v>21</v>
      </c>
      <c r="J78" s="84">
        <v>34</v>
      </c>
      <c r="K78" s="94">
        <f>SUM(H78:J78)</f>
        <v>82</v>
      </c>
      <c r="L78" s="31">
        <v>24</v>
      </c>
      <c r="M78" s="31">
        <v>37</v>
      </c>
      <c r="N78" s="31">
        <v>18</v>
      </c>
      <c r="O78" s="16">
        <f t="shared" si="8"/>
        <v>79</v>
      </c>
      <c r="P78" s="60"/>
      <c r="Q78" s="60"/>
      <c r="R78" s="60"/>
      <c r="S78" s="60">
        <f t="shared" si="9"/>
        <v>0</v>
      </c>
      <c r="T78" s="37">
        <f>+SUM(S78,O78,K78,G78)</f>
        <v>287</v>
      </c>
    </row>
    <row r="79" spans="3:20" ht="15.75" x14ac:dyDescent="0.25">
      <c r="C79" s="4" t="s">
        <v>49</v>
      </c>
      <c r="D79" s="25">
        <v>3356</v>
      </c>
      <c r="E79" s="37">
        <v>2634</v>
      </c>
      <c r="F79" s="25">
        <v>2498</v>
      </c>
      <c r="G79" s="16">
        <f>+SUM(D79:F79)</f>
        <v>8488</v>
      </c>
      <c r="H79" s="84">
        <v>128</v>
      </c>
      <c r="I79" s="93">
        <v>119</v>
      </c>
      <c r="J79" s="84">
        <v>111</v>
      </c>
      <c r="K79" s="94">
        <f>SUM(H79:J79)</f>
        <v>358</v>
      </c>
      <c r="L79" s="31">
        <v>139</v>
      </c>
      <c r="M79" s="31">
        <v>100</v>
      </c>
      <c r="N79" s="31">
        <v>97</v>
      </c>
      <c r="O79" s="16">
        <v>336</v>
      </c>
      <c r="P79" s="60"/>
      <c r="Q79" s="60"/>
      <c r="R79" s="60"/>
      <c r="S79" s="60"/>
      <c r="T79" s="37">
        <f>+SUM(S79,O79,K79,G79)</f>
        <v>9182</v>
      </c>
    </row>
    <row r="80" spans="3:20" ht="15.75" x14ac:dyDescent="0.25">
      <c r="C80" s="4" t="s">
        <v>26</v>
      </c>
      <c r="D80" s="25">
        <v>384</v>
      </c>
      <c r="E80" s="37">
        <v>279</v>
      </c>
      <c r="F80" s="25">
        <v>280</v>
      </c>
      <c r="G80" s="16">
        <f t="shared" si="6"/>
        <v>943</v>
      </c>
      <c r="H80" s="84">
        <v>294</v>
      </c>
      <c r="I80" s="93">
        <v>305</v>
      </c>
      <c r="J80" s="84">
        <v>288</v>
      </c>
      <c r="K80" s="94">
        <f t="shared" si="7"/>
        <v>887</v>
      </c>
      <c r="L80" s="31">
        <v>316</v>
      </c>
      <c r="M80" s="31">
        <v>289</v>
      </c>
      <c r="N80" s="31">
        <v>314</v>
      </c>
      <c r="O80" s="16">
        <f t="shared" si="8"/>
        <v>919</v>
      </c>
      <c r="P80" s="60"/>
      <c r="Q80" s="60"/>
      <c r="R80" s="60"/>
      <c r="S80" s="60">
        <f t="shared" ref="S80:S85" si="11">SUM(P80:R80)</f>
        <v>0</v>
      </c>
      <c r="T80" s="37">
        <f t="shared" si="10"/>
        <v>2749</v>
      </c>
    </row>
    <row r="81" spans="3:20" ht="15.75" x14ac:dyDescent="0.25">
      <c r="C81" s="4" t="s">
        <v>29</v>
      </c>
      <c r="D81" s="25">
        <v>38</v>
      </c>
      <c r="E81" s="37">
        <v>43</v>
      </c>
      <c r="F81" s="25">
        <v>99</v>
      </c>
      <c r="G81" s="16">
        <f t="shared" si="6"/>
        <v>180</v>
      </c>
      <c r="H81" s="84">
        <v>166</v>
      </c>
      <c r="I81" s="93">
        <v>71</v>
      </c>
      <c r="J81" s="84">
        <v>59</v>
      </c>
      <c r="K81" s="94">
        <f t="shared" si="7"/>
        <v>296</v>
      </c>
      <c r="L81" s="31">
        <v>45</v>
      </c>
      <c r="M81" s="31">
        <v>40</v>
      </c>
      <c r="N81" s="31">
        <v>39</v>
      </c>
      <c r="O81" s="16">
        <f t="shared" si="8"/>
        <v>124</v>
      </c>
      <c r="P81" s="60"/>
      <c r="Q81" s="60"/>
      <c r="R81" s="60"/>
      <c r="S81" s="60">
        <f t="shared" si="11"/>
        <v>0</v>
      </c>
      <c r="T81" s="37">
        <f t="shared" si="10"/>
        <v>600</v>
      </c>
    </row>
    <row r="82" spans="3:20" ht="15.75" x14ac:dyDescent="0.25">
      <c r="C82" s="4" t="s">
        <v>31</v>
      </c>
      <c r="D82" s="25">
        <v>60</v>
      </c>
      <c r="E82" s="37">
        <v>39</v>
      </c>
      <c r="F82" s="25">
        <v>38</v>
      </c>
      <c r="G82" s="16">
        <f t="shared" si="6"/>
        <v>137</v>
      </c>
      <c r="H82" s="84">
        <v>48</v>
      </c>
      <c r="I82" s="93">
        <v>61</v>
      </c>
      <c r="J82" s="84">
        <v>37</v>
      </c>
      <c r="K82" s="94">
        <f t="shared" si="7"/>
        <v>146</v>
      </c>
      <c r="L82" s="31">
        <v>42</v>
      </c>
      <c r="M82" s="31">
        <v>34</v>
      </c>
      <c r="N82" s="31">
        <v>40</v>
      </c>
      <c r="O82" s="16">
        <f t="shared" si="8"/>
        <v>116</v>
      </c>
      <c r="P82" s="60"/>
      <c r="Q82" s="60"/>
      <c r="R82" s="60"/>
      <c r="S82" s="60">
        <f t="shared" si="11"/>
        <v>0</v>
      </c>
      <c r="T82" s="37">
        <f t="shared" si="10"/>
        <v>399</v>
      </c>
    </row>
    <row r="83" spans="3:20" ht="15.75" x14ac:dyDescent="0.25">
      <c r="C83" s="4" t="s">
        <v>33</v>
      </c>
      <c r="D83" s="25">
        <v>13</v>
      </c>
      <c r="E83" s="37">
        <v>23</v>
      </c>
      <c r="F83" s="25">
        <v>16</v>
      </c>
      <c r="G83" s="16">
        <f t="shared" si="6"/>
        <v>52</v>
      </c>
      <c r="H83" s="84">
        <v>8</v>
      </c>
      <c r="I83" s="93">
        <v>6</v>
      </c>
      <c r="J83" s="84">
        <v>4</v>
      </c>
      <c r="K83" s="94">
        <f t="shared" si="7"/>
        <v>18</v>
      </c>
      <c r="L83" s="31">
        <v>2</v>
      </c>
      <c r="M83" s="31">
        <v>2</v>
      </c>
      <c r="N83" s="31">
        <v>15</v>
      </c>
      <c r="O83" s="16">
        <f t="shared" si="8"/>
        <v>19</v>
      </c>
      <c r="P83" s="60"/>
      <c r="Q83" s="60"/>
      <c r="R83" s="60"/>
      <c r="S83" s="60">
        <f t="shared" si="11"/>
        <v>0</v>
      </c>
      <c r="T83" s="37">
        <f t="shared" si="10"/>
        <v>89</v>
      </c>
    </row>
    <row r="84" spans="3:20" ht="15.75" x14ac:dyDescent="0.25">
      <c r="C84" s="4" t="s">
        <v>35</v>
      </c>
      <c r="D84" s="25">
        <v>231</v>
      </c>
      <c r="E84" s="37">
        <v>258</v>
      </c>
      <c r="F84" s="25">
        <v>178</v>
      </c>
      <c r="G84" s="16">
        <f t="shared" si="6"/>
        <v>667</v>
      </c>
      <c r="H84" s="84">
        <v>123</v>
      </c>
      <c r="I84" s="93">
        <v>93</v>
      </c>
      <c r="J84" s="84">
        <v>85</v>
      </c>
      <c r="K84" s="94">
        <f t="shared" si="7"/>
        <v>301</v>
      </c>
      <c r="L84" s="31">
        <v>97</v>
      </c>
      <c r="M84" s="31">
        <v>141</v>
      </c>
      <c r="N84" s="31">
        <v>118</v>
      </c>
      <c r="O84" s="16">
        <f t="shared" si="8"/>
        <v>356</v>
      </c>
      <c r="P84" s="60"/>
      <c r="Q84" s="60"/>
      <c r="R84" s="60"/>
      <c r="S84" s="60">
        <f t="shared" si="11"/>
        <v>0</v>
      </c>
      <c r="T84" s="37">
        <f t="shared" si="10"/>
        <v>1324</v>
      </c>
    </row>
    <row r="85" spans="3:20" ht="15.75" x14ac:dyDescent="0.25">
      <c r="C85" s="4" t="s">
        <v>36</v>
      </c>
      <c r="D85" s="25">
        <v>75</v>
      </c>
      <c r="E85" s="37">
        <v>62</v>
      </c>
      <c r="F85" s="25">
        <v>56</v>
      </c>
      <c r="G85" s="16">
        <f>+SUM(D85:F85)</f>
        <v>193</v>
      </c>
      <c r="H85" s="84">
        <v>77</v>
      </c>
      <c r="I85" s="93">
        <v>58</v>
      </c>
      <c r="J85" s="84">
        <v>59</v>
      </c>
      <c r="K85" s="94">
        <f t="shared" si="7"/>
        <v>194</v>
      </c>
      <c r="L85" s="31">
        <v>74</v>
      </c>
      <c r="M85" s="31">
        <v>55</v>
      </c>
      <c r="N85" s="31">
        <v>58</v>
      </c>
      <c r="O85" s="16">
        <f t="shared" si="8"/>
        <v>187</v>
      </c>
      <c r="P85" s="60"/>
      <c r="Q85" s="60"/>
      <c r="R85" s="60"/>
      <c r="S85" s="60">
        <f t="shared" si="11"/>
        <v>0</v>
      </c>
      <c r="T85" s="37">
        <f t="shared" si="10"/>
        <v>574</v>
      </c>
    </row>
    <row r="86" spans="3:20" ht="15.75" x14ac:dyDescent="0.25">
      <c r="C86" s="4" t="s">
        <v>50</v>
      </c>
      <c r="D86" s="25">
        <v>24</v>
      </c>
      <c r="E86" s="37">
        <v>36</v>
      </c>
      <c r="F86" s="25">
        <v>35</v>
      </c>
      <c r="G86" s="16">
        <f t="shared" si="6"/>
        <v>95</v>
      </c>
      <c r="H86" s="95">
        <v>6</v>
      </c>
      <c r="I86" s="96">
        <v>6</v>
      </c>
      <c r="J86" s="95">
        <v>2</v>
      </c>
      <c r="K86" s="94">
        <f t="shared" si="7"/>
        <v>14</v>
      </c>
      <c r="L86" s="17">
        <v>1</v>
      </c>
      <c r="M86" s="17">
        <v>2</v>
      </c>
      <c r="N86" s="17">
        <v>4</v>
      </c>
      <c r="O86" s="16">
        <f t="shared" si="8"/>
        <v>7</v>
      </c>
      <c r="P86" s="72"/>
      <c r="Q86" s="72"/>
      <c r="R86" s="72"/>
      <c r="S86" s="60">
        <f t="shared" si="9"/>
        <v>0</v>
      </c>
      <c r="T86" s="37">
        <f t="shared" si="10"/>
        <v>116</v>
      </c>
    </row>
    <row r="87" spans="3:20" ht="15.75" x14ac:dyDescent="0.25">
      <c r="C87" s="4" t="s">
        <v>51</v>
      </c>
      <c r="D87" s="25">
        <v>2476</v>
      </c>
      <c r="E87" s="37">
        <v>1943</v>
      </c>
      <c r="F87" s="25">
        <v>1833</v>
      </c>
      <c r="G87" s="16">
        <f t="shared" si="6"/>
        <v>6252</v>
      </c>
      <c r="H87" s="95">
        <v>2045</v>
      </c>
      <c r="I87" s="96">
        <v>2126</v>
      </c>
      <c r="J87" s="95">
        <v>2073</v>
      </c>
      <c r="K87" s="94">
        <f t="shared" si="7"/>
        <v>6244</v>
      </c>
      <c r="L87" s="17">
        <v>2244</v>
      </c>
      <c r="M87" s="17">
        <v>1922</v>
      </c>
      <c r="N87" s="17">
        <v>1913</v>
      </c>
      <c r="O87" s="16">
        <f t="shared" si="8"/>
        <v>6079</v>
      </c>
      <c r="P87" s="72"/>
      <c r="Q87" s="72"/>
      <c r="R87" s="72"/>
      <c r="S87" s="60">
        <f t="shared" si="9"/>
        <v>0</v>
      </c>
      <c r="T87" s="37">
        <f t="shared" si="10"/>
        <v>18575</v>
      </c>
    </row>
    <row r="88" spans="3:20" ht="15.75" x14ac:dyDescent="0.25">
      <c r="C88" s="4" t="s">
        <v>52</v>
      </c>
      <c r="D88" s="25">
        <v>612</v>
      </c>
      <c r="E88" s="37">
        <v>447</v>
      </c>
      <c r="F88" s="25">
        <v>430</v>
      </c>
      <c r="G88" s="16">
        <f t="shared" si="6"/>
        <v>1489</v>
      </c>
      <c r="H88" s="84">
        <v>457</v>
      </c>
      <c r="I88" s="93">
        <v>472</v>
      </c>
      <c r="J88" s="84">
        <v>437</v>
      </c>
      <c r="K88" s="94">
        <f t="shared" si="7"/>
        <v>1366</v>
      </c>
      <c r="L88" s="31">
        <v>490</v>
      </c>
      <c r="M88" s="31">
        <v>466</v>
      </c>
      <c r="N88" s="31">
        <v>444</v>
      </c>
      <c r="O88" s="16">
        <f t="shared" si="8"/>
        <v>1400</v>
      </c>
      <c r="P88" s="60"/>
      <c r="Q88" s="60"/>
      <c r="R88" s="60"/>
      <c r="S88" s="60">
        <f t="shared" si="9"/>
        <v>0</v>
      </c>
      <c r="T88" s="37">
        <f t="shared" si="10"/>
        <v>4255</v>
      </c>
    </row>
    <row r="89" spans="3:20" ht="15.75" x14ac:dyDescent="0.25">
      <c r="C89" s="4" t="s">
        <v>53</v>
      </c>
      <c r="D89" s="25">
        <v>92</v>
      </c>
      <c r="E89" s="37">
        <v>76</v>
      </c>
      <c r="F89" s="25">
        <v>70</v>
      </c>
      <c r="G89" s="16">
        <f t="shared" si="6"/>
        <v>238</v>
      </c>
      <c r="H89" s="95">
        <v>79</v>
      </c>
      <c r="I89" s="96">
        <v>99</v>
      </c>
      <c r="J89" s="95">
        <v>66</v>
      </c>
      <c r="K89" s="94">
        <f t="shared" si="7"/>
        <v>244</v>
      </c>
      <c r="L89" s="17">
        <v>75</v>
      </c>
      <c r="M89" s="17">
        <v>59</v>
      </c>
      <c r="N89" s="17">
        <v>66</v>
      </c>
      <c r="O89" s="16">
        <f t="shared" si="8"/>
        <v>200</v>
      </c>
      <c r="P89" s="72"/>
      <c r="Q89" s="72"/>
      <c r="R89" s="72"/>
      <c r="S89" s="60">
        <f t="shared" si="9"/>
        <v>0</v>
      </c>
      <c r="T89" s="37">
        <f t="shared" si="10"/>
        <v>682</v>
      </c>
    </row>
    <row r="90" spans="3:20" ht="15.75" x14ac:dyDescent="0.25">
      <c r="C90" s="4" t="s">
        <v>54</v>
      </c>
      <c r="D90" s="25">
        <v>11</v>
      </c>
      <c r="E90" s="37">
        <v>12</v>
      </c>
      <c r="F90" s="25">
        <v>7</v>
      </c>
      <c r="G90" s="16">
        <f>+SUM(D90:F90)</f>
        <v>30</v>
      </c>
      <c r="H90" s="84">
        <v>9</v>
      </c>
      <c r="I90" s="93">
        <v>10</v>
      </c>
      <c r="J90" s="84">
        <v>17</v>
      </c>
      <c r="K90" s="94">
        <f t="shared" si="7"/>
        <v>36</v>
      </c>
      <c r="L90" s="31">
        <v>6</v>
      </c>
      <c r="M90" s="31">
        <v>8</v>
      </c>
      <c r="N90" s="31">
        <v>4</v>
      </c>
      <c r="O90" s="16">
        <f t="shared" si="8"/>
        <v>18</v>
      </c>
      <c r="P90" s="60"/>
      <c r="Q90" s="60"/>
      <c r="R90" s="60"/>
      <c r="S90" s="60">
        <f t="shared" si="9"/>
        <v>0</v>
      </c>
      <c r="T90" s="37">
        <f t="shared" si="10"/>
        <v>84</v>
      </c>
    </row>
    <row r="91" spans="3:20" ht="15.75" x14ac:dyDescent="0.25">
      <c r="C91" s="4" t="s">
        <v>55</v>
      </c>
      <c r="D91" s="25">
        <v>511</v>
      </c>
      <c r="E91" s="37">
        <v>432</v>
      </c>
      <c r="F91" s="25">
        <v>448</v>
      </c>
      <c r="G91" s="16">
        <f t="shared" si="6"/>
        <v>1391</v>
      </c>
      <c r="H91" s="84">
        <v>487</v>
      </c>
      <c r="I91" s="93">
        <v>427</v>
      </c>
      <c r="J91" s="84">
        <v>456</v>
      </c>
      <c r="K91" s="94">
        <f t="shared" si="7"/>
        <v>1370</v>
      </c>
      <c r="L91" s="31">
        <v>402</v>
      </c>
      <c r="M91" s="31">
        <v>347</v>
      </c>
      <c r="N91" s="31">
        <v>339</v>
      </c>
      <c r="O91" s="16">
        <f t="shared" si="8"/>
        <v>1088</v>
      </c>
      <c r="P91" s="57"/>
      <c r="Q91" s="60"/>
      <c r="R91" s="60"/>
      <c r="S91" s="60">
        <f t="shared" si="9"/>
        <v>0</v>
      </c>
      <c r="T91" s="37">
        <f t="shared" si="10"/>
        <v>3849</v>
      </c>
    </row>
    <row r="92" spans="3:20" ht="15.75" x14ac:dyDescent="0.25">
      <c r="C92" s="4" t="s">
        <v>56</v>
      </c>
      <c r="D92" s="25">
        <v>113</v>
      </c>
      <c r="E92" s="37">
        <v>101</v>
      </c>
      <c r="F92" s="25">
        <v>72</v>
      </c>
      <c r="G92" s="16">
        <f>+SUM(D92:F92)</f>
        <v>286</v>
      </c>
      <c r="H92" s="95">
        <v>101</v>
      </c>
      <c r="I92" s="96">
        <v>185</v>
      </c>
      <c r="J92" s="95">
        <v>111</v>
      </c>
      <c r="K92" s="94">
        <f t="shared" si="7"/>
        <v>397</v>
      </c>
      <c r="L92" s="17">
        <v>86</v>
      </c>
      <c r="M92" s="17">
        <v>79</v>
      </c>
      <c r="N92" s="17">
        <v>90</v>
      </c>
      <c r="O92" s="16">
        <f t="shared" si="8"/>
        <v>255</v>
      </c>
      <c r="P92" s="58"/>
      <c r="Q92" s="72"/>
      <c r="R92" s="72"/>
      <c r="S92" s="60">
        <f t="shared" si="9"/>
        <v>0</v>
      </c>
      <c r="T92" s="37">
        <f t="shared" si="10"/>
        <v>938</v>
      </c>
    </row>
    <row r="93" spans="3:20" ht="15.75" x14ac:dyDescent="0.25">
      <c r="C93" s="4" t="s">
        <v>57</v>
      </c>
      <c r="D93" s="25">
        <v>779</v>
      </c>
      <c r="E93" s="37">
        <v>878</v>
      </c>
      <c r="F93" s="25">
        <v>433</v>
      </c>
      <c r="G93" s="16">
        <f t="shared" si="6"/>
        <v>2090</v>
      </c>
      <c r="H93" s="95">
        <v>852</v>
      </c>
      <c r="I93" s="96">
        <v>909</v>
      </c>
      <c r="J93" s="95">
        <v>755</v>
      </c>
      <c r="K93" s="94">
        <f t="shared" si="7"/>
        <v>2516</v>
      </c>
      <c r="L93" s="17">
        <v>936</v>
      </c>
      <c r="M93" s="17">
        <v>763</v>
      </c>
      <c r="N93" s="17">
        <v>651</v>
      </c>
      <c r="O93" s="16">
        <f t="shared" si="8"/>
        <v>2350</v>
      </c>
      <c r="P93" s="72"/>
      <c r="Q93" s="72"/>
      <c r="R93" s="72"/>
      <c r="S93" s="60">
        <f t="shared" si="9"/>
        <v>0</v>
      </c>
      <c r="T93" s="37">
        <f t="shared" si="10"/>
        <v>6956</v>
      </c>
    </row>
    <row r="94" spans="3:20" ht="15.75" x14ac:dyDescent="0.25">
      <c r="C94" s="4" t="s">
        <v>58</v>
      </c>
      <c r="D94" s="25">
        <v>1223</v>
      </c>
      <c r="E94" s="37">
        <v>1521</v>
      </c>
      <c r="F94" s="25">
        <v>1657</v>
      </c>
      <c r="G94" s="16">
        <f>+SUM(D94:F94)</f>
        <v>4401</v>
      </c>
      <c r="H94" s="95">
        <v>1796</v>
      </c>
      <c r="I94" s="96">
        <v>1875</v>
      </c>
      <c r="J94" s="95">
        <v>1591</v>
      </c>
      <c r="K94" s="94">
        <f t="shared" si="7"/>
        <v>5262</v>
      </c>
      <c r="L94" s="17">
        <v>1907</v>
      </c>
      <c r="M94" s="17">
        <v>1783</v>
      </c>
      <c r="N94" s="17">
        <v>1739</v>
      </c>
      <c r="O94" s="16">
        <f t="shared" si="8"/>
        <v>5429</v>
      </c>
      <c r="P94" s="72"/>
      <c r="Q94" s="72"/>
      <c r="R94" s="72"/>
      <c r="S94" s="60">
        <f t="shared" si="9"/>
        <v>0</v>
      </c>
      <c r="T94" s="37">
        <f t="shared" si="10"/>
        <v>15092</v>
      </c>
    </row>
    <row r="95" spans="3:20" ht="15.75" x14ac:dyDescent="0.25">
      <c r="C95" s="4" t="s">
        <v>62</v>
      </c>
      <c r="D95" s="25">
        <v>63</v>
      </c>
      <c r="E95" s="37">
        <v>68</v>
      </c>
      <c r="F95" s="25">
        <v>61</v>
      </c>
      <c r="G95" s="16">
        <f>F95+E95+D95</f>
        <v>192</v>
      </c>
      <c r="H95" s="95">
        <v>119</v>
      </c>
      <c r="I95" s="95">
        <v>79</v>
      </c>
      <c r="J95" s="95">
        <v>98</v>
      </c>
      <c r="K95" s="94">
        <f t="shared" si="7"/>
        <v>296</v>
      </c>
      <c r="L95" s="17">
        <v>87</v>
      </c>
      <c r="M95" s="17">
        <v>92</v>
      </c>
      <c r="N95" s="17">
        <v>13</v>
      </c>
      <c r="O95" s="16">
        <f t="shared" si="8"/>
        <v>192</v>
      </c>
      <c r="P95" s="72"/>
      <c r="Q95" s="72"/>
      <c r="R95" s="72"/>
      <c r="S95" s="60">
        <f t="shared" si="9"/>
        <v>0</v>
      </c>
      <c r="T95" s="37">
        <f t="shared" si="10"/>
        <v>680</v>
      </c>
    </row>
    <row r="96" spans="3:20" ht="15.75" x14ac:dyDescent="0.25">
      <c r="C96" s="4" t="s">
        <v>63</v>
      </c>
      <c r="D96" s="25">
        <v>257</v>
      </c>
      <c r="E96" s="37">
        <v>163</v>
      </c>
      <c r="F96" s="25">
        <v>209</v>
      </c>
      <c r="G96" s="16">
        <f>F96+E96+D96</f>
        <v>629</v>
      </c>
      <c r="H96" s="95">
        <v>176</v>
      </c>
      <c r="I96" s="95">
        <v>71</v>
      </c>
      <c r="J96" s="95">
        <v>90</v>
      </c>
      <c r="K96" s="94">
        <f t="shared" si="7"/>
        <v>337</v>
      </c>
      <c r="L96" s="17">
        <v>89</v>
      </c>
      <c r="M96" s="17">
        <v>76</v>
      </c>
      <c r="N96" s="17">
        <v>45</v>
      </c>
      <c r="O96" s="16">
        <f t="shared" si="8"/>
        <v>210</v>
      </c>
      <c r="P96" s="72"/>
      <c r="Q96" s="72"/>
      <c r="R96" s="72"/>
      <c r="S96" s="60">
        <f t="shared" si="9"/>
        <v>0</v>
      </c>
      <c r="T96" s="37">
        <f t="shared" si="10"/>
        <v>1176</v>
      </c>
    </row>
    <row r="97" spans="3:20" ht="15.75" x14ac:dyDescent="0.25">
      <c r="C97" s="4" t="s">
        <v>64</v>
      </c>
      <c r="D97" s="25">
        <v>10</v>
      </c>
      <c r="E97" s="37">
        <v>4</v>
      </c>
      <c r="F97" s="25">
        <v>9</v>
      </c>
      <c r="G97" s="16">
        <f>F97+E97+D97</f>
        <v>23</v>
      </c>
      <c r="H97" s="95">
        <v>6</v>
      </c>
      <c r="I97" s="95">
        <v>5</v>
      </c>
      <c r="J97" s="95">
        <v>7</v>
      </c>
      <c r="K97" s="94">
        <f t="shared" si="7"/>
        <v>18</v>
      </c>
      <c r="L97" s="17">
        <v>10</v>
      </c>
      <c r="M97" s="17">
        <v>5</v>
      </c>
      <c r="N97" s="17">
        <v>1</v>
      </c>
      <c r="O97" s="16">
        <f t="shared" si="8"/>
        <v>16</v>
      </c>
      <c r="P97" s="72"/>
      <c r="Q97" s="72"/>
      <c r="R97" s="72"/>
      <c r="S97" s="60">
        <f t="shared" si="9"/>
        <v>0</v>
      </c>
      <c r="T97" s="37">
        <f t="shared" si="10"/>
        <v>57</v>
      </c>
    </row>
    <row r="98" spans="3:20" ht="15.75" x14ac:dyDescent="0.25">
      <c r="C98" s="4" t="s">
        <v>142</v>
      </c>
      <c r="D98" s="25">
        <v>39</v>
      </c>
      <c r="E98" s="37">
        <v>26</v>
      </c>
      <c r="F98" s="25">
        <v>20</v>
      </c>
      <c r="G98" s="16">
        <f>F98+E98+D98</f>
        <v>85</v>
      </c>
      <c r="H98" s="95">
        <v>14</v>
      </c>
      <c r="I98" s="84">
        <v>6</v>
      </c>
      <c r="J98" s="84">
        <v>13</v>
      </c>
      <c r="K98" s="94">
        <f t="shared" si="7"/>
        <v>33</v>
      </c>
      <c r="L98" s="17">
        <v>18</v>
      </c>
      <c r="M98" s="17">
        <v>16</v>
      </c>
      <c r="N98" s="17">
        <v>0</v>
      </c>
      <c r="O98" s="16">
        <f t="shared" si="8"/>
        <v>34</v>
      </c>
      <c r="P98" s="60"/>
      <c r="Q98" s="60"/>
      <c r="R98" s="60"/>
      <c r="S98" s="60">
        <f t="shared" si="9"/>
        <v>0</v>
      </c>
      <c r="T98" s="37">
        <f t="shared" si="10"/>
        <v>152</v>
      </c>
    </row>
    <row r="99" spans="3:20" ht="15.75" x14ac:dyDescent="0.25">
      <c r="C99" s="41" t="s">
        <v>59</v>
      </c>
      <c r="D99" s="26">
        <f t="shared" ref="D99:S99" si="12">+SUM(D76:D98)</f>
        <v>17865</v>
      </c>
      <c r="E99" s="26">
        <f t="shared" si="12"/>
        <v>16339</v>
      </c>
      <c r="F99" s="26">
        <f t="shared" si="12"/>
        <v>15358</v>
      </c>
      <c r="G99" s="26">
        <f t="shared" si="12"/>
        <v>49562</v>
      </c>
      <c r="H99" s="97">
        <f t="shared" si="12"/>
        <v>14108</v>
      </c>
      <c r="I99" s="97">
        <f t="shared" si="12"/>
        <v>14036</v>
      </c>
      <c r="J99" s="97">
        <f t="shared" si="12"/>
        <v>12802</v>
      </c>
      <c r="K99" s="97">
        <f t="shared" si="12"/>
        <v>40946</v>
      </c>
      <c r="L99" s="26">
        <f t="shared" si="12"/>
        <v>14807</v>
      </c>
      <c r="M99" s="26">
        <f t="shared" si="12"/>
        <v>13064</v>
      </c>
      <c r="N99" s="26">
        <f t="shared" si="12"/>
        <v>12349</v>
      </c>
      <c r="O99" s="26">
        <f t="shared" si="12"/>
        <v>40220</v>
      </c>
      <c r="P99" s="26">
        <f t="shared" si="12"/>
        <v>0</v>
      </c>
      <c r="Q99" s="26">
        <f t="shared" si="12"/>
        <v>0</v>
      </c>
      <c r="R99" s="26">
        <f t="shared" si="12"/>
        <v>0</v>
      </c>
      <c r="S99" s="26">
        <f t="shared" si="12"/>
        <v>0</v>
      </c>
      <c r="T99" s="16">
        <f>SUM(T76:T98)</f>
        <v>130728</v>
      </c>
    </row>
    <row r="100" spans="3:20" ht="15.75" x14ac:dyDescent="0.25">
      <c r="C100" s="79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</row>
    <row r="101" spans="3:20" ht="15.75" x14ac:dyDescent="0.25">
      <c r="C101" s="79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</row>
    <row r="102" spans="3:20" ht="15.75" x14ac:dyDescent="0.25">
      <c r="C102" s="79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</row>
    <row r="103" spans="3:20" ht="15.75" x14ac:dyDescent="0.25"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</row>
    <row r="104" spans="3:20" ht="15.75" x14ac:dyDescent="0.25"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</row>
    <row r="105" spans="3:20" ht="15.75" x14ac:dyDescent="0.25"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</row>
    <row r="106" spans="3:20" ht="15.75" x14ac:dyDescent="0.25"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</row>
    <row r="107" spans="3:20" ht="15.75" x14ac:dyDescent="0.25">
      <c r="C107" s="79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</row>
    <row r="108" spans="3:20" ht="15.75" x14ac:dyDescent="0.25">
      <c r="C108" s="79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3:20" ht="15.75" x14ac:dyDescent="0.25"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</row>
    <row r="110" spans="3:20" ht="15.75" x14ac:dyDescent="0.25">
      <c r="C110" s="79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</row>
    <row r="111" spans="3:20" ht="15.75" x14ac:dyDescent="0.25">
      <c r="C111" s="79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</row>
    <row r="112" spans="3:20" ht="15.75" x14ac:dyDescent="0.25">
      <c r="C112" s="79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</row>
    <row r="113" spans="3:20" ht="15.75" x14ac:dyDescent="0.25">
      <c r="C113" s="79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</row>
    <row r="114" spans="3:20" ht="15.75" x14ac:dyDescent="0.25"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</row>
    <row r="115" spans="3:20" ht="15.75" x14ac:dyDescent="0.25">
      <c r="C115" s="79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3:20" ht="15.75" x14ac:dyDescent="0.25">
      <c r="C116" s="79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</row>
    <row r="117" spans="3:20" ht="15.75" x14ac:dyDescent="0.25">
      <c r="C117" s="79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</row>
    <row r="118" spans="3:20" ht="15.75" x14ac:dyDescent="0.25"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</row>
    <row r="119" spans="3:20" ht="15.75" x14ac:dyDescent="0.25"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</row>
    <row r="120" spans="3:20" ht="15.75" x14ac:dyDescent="0.25"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</row>
    <row r="121" spans="3:20" ht="15.75" x14ac:dyDescent="0.25"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</row>
    <row r="122" spans="3:20" ht="15.75" x14ac:dyDescent="0.25">
      <c r="C122" s="79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</row>
    <row r="123" spans="3:20" ht="15.75" x14ac:dyDescent="0.25">
      <c r="C123" s="79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</row>
    <row r="124" spans="3:20" ht="15.75" x14ac:dyDescent="0.25">
      <c r="C124" s="79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</row>
    <row r="125" spans="3:20" ht="15.75" x14ac:dyDescent="0.25">
      <c r="C125" s="79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</row>
    <row r="126" spans="3:20" ht="15.75" x14ac:dyDescent="0.25"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</row>
    <row r="127" spans="3:20" ht="15.75" x14ac:dyDescent="0.25"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</row>
    <row r="128" spans="3:20" ht="15.75" x14ac:dyDescent="0.25"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</row>
    <row r="129" spans="3:20" ht="15.75" x14ac:dyDescent="0.25"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</row>
    <row r="130" spans="3:20" ht="15.75" x14ac:dyDescent="0.25">
      <c r="C130" s="79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</row>
    <row r="131" spans="3:20" ht="15.75" x14ac:dyDescent="0.25">
      <c r="C131" s="79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</row>
    <row r="132" spans="3:20" ht="15.75" x14ac:dyDescent="0.25">
      <c r="C132" s="79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</row>
    <row r="133" spans="3:20" ht="15.75" x14ac:dyDescent="0.25"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</row>
    <row r="134" spans="3:20" ht="15.75" x14ac:dyDescent="0.25"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</row>
    <row r="135" spans="3:20" ht="15.75" x14ac:dyDescent="0.25"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</row>
    <row r="136" spans="3:20" ht="16.5" thickBot="1" x14ac:dyDescent="0.3">
      <c r="C136" s="2"/>
      <c r="D136" s="3"/>
      <c r="E136" s="3"/>
      <c r="F136" s="3"/>
      <c r="G136" s="8"/>
      <c r="H136" s="3"/>
      <c r="I136" s="3"/>
      <c r="J136" s="3"/>
      <c r="K136" s="8"/>
      <c r="L136" s="3"/>
      <c r="M136" s="3"/>
      <c r="N136" s="3"/>
      <c r="O136" s="8"/>
      <c r="P136" s="70"/>
      <c r="Q136" s="70"/>
      <c r="R136" s="70"/>
      <c r="S136" s="71"/>
      <c r="T136" s="7"/>
    </row>
    <row r="137" spans="3:20" ht="15.75" x14ac:dyDescent="0.25">
      <c r="C137" s="124" t="s">
        <v>65</v>
      </c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6"/>
    </row>
    <row r="138" spans="3:20" ht="15.75" x14ac:dyDescent="0.25">
      <c r="C138" s="118" t="s">
        <v>61</v>
      </c>
      <c r="D138" s="120" t="s">
        <v>2</v>
      </c>
      <c r="E138" s="120"/>
      <c r="F138" s="120"/>
      <c r="G138" s="120"/>
      <c r="H138" s="120" t="s">
        <v>3</v>
      </c>
      <c r="I138" s="120"/>
      <c r="J138" s="120"/>
      <c r="K138" s="120"/>
      <c r="L138" s="120" t="s">
        <v>4</v>
      </c>
      <c r="M138" s="120"/>
      <c r="N138" s="120"/>
      <c r="O138" s="120"/>
      <c r="P138" s="120" t="s">
        <v>5</v>
      </c>
      <c r="Q138" s="120"/>
      <c r="R138" s="120"/>
      <c r="S138" s="120"/>
      <c r="T138" s="122" t="s">
        <v>6</v>
      </c>
    </row>
    <row r="139" spans="3:20" ht="16.5" thickBot="1" x14ac:dyDescent="0.3">
      <c r="C139" s="119"/>
      <c r="D139" s="40" t="s">
        <v>7</v>
      </c>
      <c r="E139" s="40" t="s">
        <v>8</v>
      </c>
      <c r="F139" s="40" t="s">
        <v>9</v>
      </c>
      <c r="G139" s="40" t="s">
        <v>10</v>
      </c>
      <c r="H139" s="40" t="s">
        <v>11</v>
      </c>
      <c r="I139" s="40" t="s">
        <v>12</v>
      </c>
      <c r="J139" s="40" t="s">
        <v>13</v>
      </c>
      <c r="K139" s="40" t="s">
        <v>14</v>
      </c>
      <c r="L139" s="40" t="s">
        <v>15</v>
      </c>
      <c r="M139" s="40" t="s">
        <v>16</v>
      </c>
      <c r="N139" s="40" t="s">
        <v>17</v>
      </c>
      <c r="O139" s="40" t="s">
        <v>18</v>
      </c>
      <c r="P139" s="40" t="s">
        <v>19</v>
      </c>
      <c r="Q139" s="40" t="s">
        <v>20</v>
      </c>
      <c r="R139" s="40" t="s">
        <v>21</v>
      </c>
      <c r="S139" s="40" t="s">
        <v>22</v>
      </c>
      <c r="T139" s="123"/>
    </row>
    <row r="140" spans="3:20" ht="15.75" x14ac:dyDescent="0.25">
      <c r="C140" s="4" t="s">
        <v>26</v>
      </c>
      <c r="D140" s="15">
        <v>259</v>
      </c>
      <c r="E140" s="15">
        <v>170</v>
      </c>
      <c r="F140" s="15">
        <v>184</v>
      </c>
      <c r="G140" s="30">
        <f t="shared" ref="G140:G145" si="13">+SUM(D140:F140)</f>
        <v>613</v>
      </c>
      <c r="H140" s="20">
        <v>192</v>
      </c>
      <c r="I140" s="20">
        <v>190</v>
      </c>
      <c r="J140" s="42">
        <v>178</v>
      </c>
      <c r="K140" s="30">
        <f t="shared" ref="K140:K145" si="14">SUM(H140:J140)</f>
        <v>560</v>
      </c>
      <c r="L140" s="15">
        <v>240</v>
      </c>
      <c r="M140" s="15">
        <v>194</v>
      </c>
      <c r="N140" s="15">
        <v>163</v>
      </c>
      <c r="O140" s="30">
        <f t="shared" ref="O140:O145" si="15">SUM(L140:N140)</f>
        <v>597</v>
      </c>
      <c r="P140" s="57"/>
      <c r="Q140" s="57"/>
      <c r="R140" s="57"/>
      <c r="S140" s="57">
        <f t="shared" ref="S140:S145" si="16">SUM(P140:R140)</f>
        <v>0</v>
      </c>
      <c r="T140" s="15">
        <f t="shared" ref="T140:T145" si="17">+SUM(S140,O140,K140,G140)</f>
        <v>1770</v>
      </c>
    </row>
    <row r="141" spans="3:20" ht="15.75" x14ac:dyDescent="0.25">
      <c r="C141" s="4" t="s">
        <v>50</v>
      </c>
      <c r="D141" s="15">
        <v>2</v>
      </c>
      <c r="E141" s="15">
        <v>0</v>
      </c>
      <c r="F141" s="15">
        <v>0</v>
      </c>
      <c r="G141" s="30">
        <f t="shared" si="13"/>
        <v>2</v>
      </c>
      <c r="H141" s="15">
        <v>1</v>
      </c>
      <c r="I141" s="27">
        <v>1</v>
      </c>
      <c r="J141" s="15">
        <v>2</v>
      </c>
      <c r="K141" s="30">
        <f t="shared" si="14"/>
        <v>4</v>
      </c>
      <c r="L141" s="15">
        <v>1</v>
      </c>
      <c r="M141" s="15">
        <v>0</v>
      </c>
      <c r="N141" s="15">
        <v>0</v>
      </c>
      <c r="O141" s="30">
        <f t="shared" si="15"/>
        <v>1</v>
      </c>
      <c r="P141" s="72"/>
      <c r="Q141" s="72"/>
      <c r="R141" s="72"/>
      <c r="S141" s="57">
        <f t="shared" si="16"/>
        <v>0</v>
      </c>
      <c r="T141" s="15">
        <f t="shared" si="17"/>
        <v>7</v>
      </c>
    </row>
    <row r="142" spans="3:20" ht="15.75" x14ac:dyDescent="0.25">
      <c r="C142" s="4" t="s">
        <v>51</v>
      </c>
      <c r="D142" s="15">
        <v>5810</v>
      </c>
      <c r="E142" s="15">
        <v>4145</v>
      </c>
      <c r="F142" s="15">
        <v>3925</v>
      </c>
      <c r="G142" s="30">
        <f t="shared" si="13"/>
        <v>13880</v>
      </c>
      <c r="H142" s="27">
        <v>3892</v>
      </c>
      <c r="I142" s="27">
        <v>3768</v>
      </c>
      <c r="J142" s="15">
        <v>3829</v>
      </c>
      <c r="K142" s="30">
        <f t="shared" si="14"/>
        <v>11489</v>
      </c>
      <c r="L142" s="15">
        <v>3964</v>
      </c>
      <c r="M142" s="15">
        <v>3941</v>
      </c>
      <c r="N142" s="15">
        <v>3791</v>
      </c>
      <c r="O142" s="30">
        <f t="shared" si="15"/>
        <v>11696</v>
      </c>
      <c r="P142" s="72"/>
      <c r="Q142" s="72"/>
      <c r="R142" s="72"/>
      <c r="S142" s="57">
        <f t="shared" si="16"/>
        <v>0</v>
      </c>
      <c r="T142" s="15">
        <f t="shared" si="17"/>
        <v>37065</v>
      </c>
    </row>
    <row r="143" spans="3:20" ht="15.75" x14ac:dyDescent="0.25">
      <c r="C143" s="4" t="s">
        <v>52</v>
      </c>
      <c r="D143" s="15">
        <v>579</v>
      </c>
      <c r="E143" s="15">
        <v>454</v>
      </c>
      <c r="F143" s="15">
        <v>427</v>
      </c>
      <c r="G143" s="30">
        <f t="shared" si="13"/>
        <v>1460</v>
      </c>
      <c r="H143" s="20">
        <v>387</v>
      </c>
      <c r="I143" s="20">
        <v>396</v>
      </c>
      <c r="J143" s="15">
        <v>374</v>
      </c>
      <c r="K143" s="30">
        <f t="shared" si="14"/>
        <v>1157</v>
      </c>
      <c r="L143" s="15">
        <v>408</v>
      </c>
      <c r="M143" s="15">
        <v>396</v>
      </c>
      <c r="N143" s="15">
        <v>422</v>
      </c>
      <c r="O143" s="30">
        <f t="shared" si="15"/>
        <v>1226</v>
      </c>
      <c r="P143" s="60"/>
      <c r="Q143" s="60"/>
      <c r="R143" s="60"/>
      <c r="S143" s="57">
        <f t="shared" si="16"/>
        <v>0</v>
      </c>
      <c r="T143" s="15">
        <f t="shared" si="17"/>
        <v>3843</v>
      </c>
    </row>
    <row r="144" spans="3:20" ht="15.75" x14ac:dyDescent="0.25">
      <c r="C144" s="4" t="s">
        <v>53</v>
      </c>
      <c r="D144" s="15">
        <v>87</v>
      </c>
      <c r="E144" s="15">
        <v>72</v>
      </c>
      <c r="F144" s="15">
        <v>65</v>
      </c>
      <c r="G144" s="30">
        <f t="shared" si="13"/>
        <v>224</v>
      </c>
      <c r="H144" s="27">
        <v>71</v>
      </c>
      <c r="I144" s="27">
        <v>47</v>
      </c>
      <c r="J144" s="15">
        <v>50</v>
      </c>
      <c r="K144" s="30">
        <f t="shared" si="14"/>
        <v>168</v>
      </c>
      <c r="L144" s="15">
        <v>61</v>
      </c>
      <c r="M144" s="15">
        <v>61</v>
      </c>
      <c r="N144" s="15">
        <v>51</v>
      </c>
      <c r="O144" s="30">
        <f t="shared" si="15"/>
        <v>173</v>
      </c>
      <c r="P144" s="72"/>
      <c r="Q144" s="72"/>
      <c r="R144" s="72"/>
      <c r="S144" s="57">
        <f t="shared" si="16"/>
        <v>0</v>
      </c>
      <c r="T144" s="15">
        <f t="shared" si="17"/>
        <v>565</v>
      </c>
    </row>
    <row r="145" spans="3:20" ht="15.75" x14ac:dyDescent="0.25">
      <c r="C145" s="4" t="s">
        <v>54</v>
      </c>
      <c r="D145" s="15">
        <v>6</v>
      </c>
      <c r="E145" s="15">
        <v>8</v>
      </c>
      <c r="F145" s="15">
        <v>7</v>
      </c>
      <c r="G145" s="30">
        <f t="shared" si="13"/>
        <v>21</v>
      </c>
      <c r="H145" s="20">
        <v>3</v>
      </c>
      <c r="I145" s="20">
        <v>4</v>
      </c>
      <c r="J145" s="15">
        <v>3</v>
      </c>
      <c r="K145" s="30">
        <f t="shared" si="14"/>
        <v>10</v>
      </c>
      <c r="L145" s="15">
        <v>6</v>
      </c>
      <c r="M145" s="15">
        <v>1</v>
      </c>
      <c r="N145" s="15">
        <v>3</v>
      </c>
      <c r="O145" s="30">
        <f t="shared" si="15"/>
        <v>10</v>
      </c>
      <c r="P145" s="60"/>
      <c r="Q145" s="60"/>
      <c r="R145" s="60"/>
      <c r="S145" s="57">
        <f t="shared" si="16"/>
        <v>0</v>
      </c>
      <c r="T145" s="15">
        <f t="shared" si="17"/>
        <v>41</v>
      </c>
    </row>
    <row r="146" spans="3:20" ht="15.75" x14ac:dyDescent="0.25">
      <c r="C146" s="41" t="s">
        <v>59</v>
      </c>
      <c r="D146" s="15">
        <f t="shared" ref="D146:T146" si="18">SUM(D140:D145)</f>
        <v>6743</v>
      </c>
      <c r="E146" s="15">
        <f t="shared" si="18"/>
        <v>4849</v>
      </c>
      <c r="F146" s="15">
        <f>SUM(F140:F145)</f>
        <v>4608</v>
      </c>
      <c r="G146" s="30">
        <f t="shared" si="18"/>
        <v>16200</v>
      </c>
      <c r="H146" s="15">
        <f t="shared" si="18"/>
        <v>4546</v>
      </c>
      <c r="I146" s="15">
        <f t="shared" si="18"/>
        <v>4406</v>
      </c>
      <c r="J146" s="15">
        <f>SUM(J140:J145)</f>
        <v>4436</v>
      </c>
      <c r="K146" s="30">
        <f t="shared" si="18"/>
        <v>13388</v>
      </c>
      <c r="L146" s="15">
        <f t="shared" si="18"/>
        <v>4680</v>
      </c>
      <c r="M146" s="15">
        <f t="shared" si="18"/>
        <v>4593</v>
      </c>
      <c r="N146" s="15">
        <f t="shared" si="18"/>
        <v>4430</v>
      </c>
      <c r="O146" s="30">
        <f t="shared" si="18"/>
        <v>13703</v>
      </c>
      <c r="P146" s="30">
        <f t="shared" si="18"/>
        <v>0</v>
      </c>
      <c r="Q146" s="30">
        <f t="shared" si="18"/>
        <v>0</v>
      </c>
      <c r="R146" s="30">
        <f t="shared" si="18"/>
        <v>0</v>
      </c>
      <c r="S146" s="30">
        <f t="shared" si="18"/>
        <v>0</v>
      </c>
      <c r="T146" s="30">
        <f t="shared" si="18"/>
        <v>43291</v>
      </c>
    </row>
    <row r="147" spans="3:20" ht="15.75" x14ac:dyDescent="0.25">
      <c r="C147" s="79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</row>
    <row r="148" spans="3:20" ht="15.75" x14ac:dyDescent="0.25">
      <c r="C148" s="79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</row>
    <row r="149" spans="3:20" ht="15.75" x14ac:dyDescent="0.25">
      <c r="C149" s="79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</row>
    <row r="150" spans="3:20" ht="15.75" x14ac:dyDescent="0.25">
      <c r="C150" s="79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</row>
    <row r="151" spans="3:20" ht="15.75" x14ac:dyDescent="0.25">
      <c r="C151" s="79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</row>
    <row r="152" spans="3:20" ht="15.75" x14ac:dyDescent="0.25">
      <c r="C152" s="79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</row>
    <row r="153" spans="3:20" ht="15.75" x14ac:dyDescent="0.25">
      <c r="C153" s="79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</row>
    <row r="154" spans="3:20" ht="15.75" x14ac:dyDescent="0.25">
      <c r="C154" s="79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</row>
    <row r="155" spans="3:20" ht="15.75" x14ac:dyDescent="0.25">
      <c r="C155" s="79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</row>
    <row r="156" spans="3:20" ht="15.75" x14ac:dyDescent="0.25">
      <c r="C156" s="79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</row>
    <row r="157" spans="3:20" ht="15.75" x14ac:dyDescent="0.25">
      <c r="C157" s="79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</row>
    <row r="158" spans="3:20" ht="15.75" x14ac:dyDescent="0.25">
      <c r="C158" s="79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</row>
    <row r="159" spans="3:20" ht="15.75" x14ac:dyDescent="0.25">
      <c r="C159" s="79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</row>
    <row r="160" spans="3:20" ht="15.75" x14ac:dyDescent="0.25">
      <c r="C160" s="79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</row>
    <row r="161" spans="3:20" ht="15.75" x14ac:dyDescent="0.25">
      <c r="C161" s="79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</row>
    <row r="162" spans="3:20" ht="15.75" x14ac:dyDescent="0.25">
      <c r="C162" s="79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</row>
    <row r="163" spans="3:20" ht="15.75" x14ac:dyDescent="0.25">
      <c r="C163" s="79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</row>
    <row r="164" spans="3:20" ht="15.75" x14ac:dyDescent="0.25">
      <c r="C164" s="79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</row>
    <row r="165" spans="3:20" ht="15.75" x14ac:dyDescent="0.25">
      <c r="C165" s="79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</row>
    <row r="166" spans="3:20" ht="15.75" x14ac:dyDescent="0.25">
      <c r="C166" s="79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</row>
    <row r="167" spans="3:20" ht="15.75" x14ac:dyDescent="0.25">
      <c r="C167" s="79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</row>
    <row r="168" spans="3:20" ht="15.75" x14ac:dyDescent="0.25">
      <c r="C168" s="79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</row>
    <row r="169" spans="3:20" ht="15.75" x14ac:dyDescent="0.25">
      <c r="C169" s="79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</row>
    <row r="170" spans="3:20" ht="15.75" x14ac:dyDescent="0.25">
      <c r="C170" s="79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</row>
    <row r="171" spans="3:20" ht="15.75" x14ac:dyDescent="0.25">
      <c r="C171" s="79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</row>
    <row r="172" spans="3:20" ht="15.75" x14ac:dyDescent="0.25">
      <c r="C172" s="79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</row>
    <row r="173" spans="3:20" ht="15.75" x14ac:dyDescent="0.25">
      <c r="C173" s="79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</row>
    <row r="174" spans="3:20" ht="15.75" x14ac:dyDescent="0.25">
      <c r="C174" s="79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</row>
    <row r="175" spans="3:20" ht="15.75" x14ac:dyDescent="0.25">
      <c r="C175" s="79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</row>
    <row r="176" spans="3:20" ht="15.75" x14ac:dyDescent="0.25">
      <c r="C176" s="79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</row>
    <row r="177" spans="3:20" ht="15.75" x14ac:dyDescent="0.25">
      <c r="C177" s="79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</row>
    <row r="178" spans="3:20" ht="15.75" x14ac:dyDescent="0.25">
      <c r="C178" s="79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</row>
    <row r="179" spans="3:20" ht="16.5" thickBot="1" x14ac:dyDescent="0.3">
      <c r="C179" s="79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103"/>
    </row>
    <row r="180" spans="3:20" ht="15.75" x14ac:dyDescent="0.25">
      <c r="C180" s="124" t="s">
        <v>66</v>
      </c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6"/>
    </row>
    <row r="181" spans="3:20" ht="15.75" x14ac:dyDescent="0.25">
      <c r="C181" s="118" t="s">
        <v>61</v>
      </c>
      <c r="D181" s="120" t="s">
        <v>2</v>
      </c>
      <c r="E181" s="120"/>
      <c r="F181" s="120"/>
      <c r="G181" s="120"/>
      <c r="H181" s="120" t="s">
        <v>3</v>
      </c>
      <c r="I181" s="120"/>
      <c r="J181" s="120"/>
      <c r="K181" s="120"/>
      <c r="L181" s="120" t="s">
        <v>4</v>
      </c>
      <c r="M181" s="120"/>
      <c r="N181" s="120"/>
      <c r="O181" s="120"/>
      <c r="P181" s="120" t="s">
        <v>5</v>
      </c>
      <c r="Q181" s="120"/>
      <c r="R181" s="120"/>
      <c r="S181" s="120"/>
      <c r="T181" s="122" t="s">
        <v>6</v>
      </c>
    </row>
    <row r="182" spans="3:20" ht="16.5" thickBot="1" x14ac:dyDescent="0.3">
      <c r="C182" s="119"/>
      <c r="D182" s="40" t="s">
        <v>7</v>
      </c>
      <c r="E182" s="40" t="s">
        <v>8</v>
      </c>
      <c r="F182" s="40" t="s">
        <v>9</v>
      </c>
      <c r="G182" s="40" t="s">
        <v>10</v>
      </c>
      <c r="H182" s="40" t="s">
        <v>11</v>
      </c>
      <c r="I182" s="40" t="s">
        <v>12</v>
      </c>
      <c r="J182" s="40" t="s">
        <v>13</v>
      </c>
      <c r="K182" s="40" t="s">
        <v>14</v>
      </c>
      <c r="L182" s="40" t="s">
        <v>15</v>
      </c>
      <c r="M182" s="40" t="s">
        <v>16</v>
      </c>
      <c r="N182" s="40" t="s">
        <v>17</v>
      </c>
      <c r="O182" s="40" t="s">
        <v>18</v>
      </c>
      <c r="P182" s="40" t="s">
        <v>19</v>
      </c>
      <c r="Q182" s="40" t="s">
        <v>20</v>
      </c>
      <c r="R182" s="40" t="s">
        <v>21</v>
      </c>
      <c r="S182" s="40" t="s">
        <v>22</v>
      </c>
      <c r="T182" s="123"/>
    </row>
    <row r="183" spans="3:20" ht="15.75" x14ac:dyDescent="0.25">
      <c r="C183" s="4" t="s">
        <v>26</v>
      </c>
      <c r="D183" s="15">
        <v>243</v>
      </c>
      <c r="E183" s="15">
        <v>176</v>
      </c>
      <c r="F183" s="15">
        <v>188</v>
      </c>
      <c r="G183" s="30">
        <f t="shared" ref="G183:G188" si="19">+SUM(D183:F183)</f>
        <v>607</v>
      </c>
      <c r="H183" s="20">
        <v>207</v>
      </c>
      <c r="I183" s="20">
        <v>209</v>
      </c>
      <c r="J183" s="33">
        <v>195</v>
      </c>
      <c r="K183" s="30">
        <f t="shared" ref="K183:K188" si="20">SUM(H183:J183)</f>
        <v>611</v>
      </c>
      <c r="L183" s="15">
        <v>240</v>
      </c>
      <c r="M183" s="15">
        <v>219</v>
      </c>
      <c r="N183" s="15">
        <v>220</v>
      </c>
      <c r="O183" s="30">
        <f t="shared" ref="O183:O188" si="21">SUM(L183:N183)</f>
        <v>679</v>
      </c>
      <c r="P183" s="57"/>
      <c r="Q183" s="57"/>
      <c r="R183" s="57"/>
      <c r="S183" s="57">
        <f t="shared" ref="S183:S188" si="22">SUM(P183:R183)</f>
        <v>0</v>
      </c>
      <c r="T183" s="15">
        <f t="shared" ref="T183:T188" si="23">SUM(G183,O183,K183, S183)</f>
        <v>1897</v>
      </c>
    </row>
    <row r="184" spans="3:20" ht="15.75" x14ac:dyDescent="0.25">
      <c r="C184" s="4" t="s">
        <v>50</v>
      </c>
      <c r="D184" s="15">
        <v>2</v>
      </c>
      <c r="E184" s="15">
        <v>0</v>
      </c>
      <c r="F184" s="15">
        <v>1</v>
      </c>
      <c r="G184" s="30">
        <f t="shared" si="19"/>
        <v>3</v>
      </c>
      <c r="H184" s="27">
        <v>5</v>
      </c>
      <c r="I184" s="27">
        <v>2</v>
      </c>
      <c r="J184" s="34">
        <v>1</v>
      </c>
      <c r="K184" s="30">
        <f t="shared" si="20"/>
        <v>8</v>
      </c>
      <c r="L184" s="15">
        <v>1</v>
      </c>
      <c r="M184" s="15">
        <v>0</v>
      </c>
      <c r="N184" s="15">
        <v>1</v>
      </c>
      <c r="O184" s="30">
        <f t="shared" si="21"/>
        <v>2</v>
      </c>
      <c r="P184" s="72"/>
      <c r="Q184" s="72"/>
      <c r="R184" s="72"/>
      <c r="S184" s="57">
        <f t="shared" si="22"/>
        <v>0</v>
      </c>
      <c r="T184" s="15">
        <f t="shared" si="23"/>
        <v>13</v>
      </c>
    </row>
    <row r="185" spans="3:20" ht="15.75" x14ac:dyDescent="0.25">
      <c r="C185" s="4" t="s">
        <v>51</v>
      </c>
      <c r="D185" s="15">
        <v>3068</v>
      </c>
      <c r="E185" s="15">
        <v>2172</v>
      </c>
      <c r="F185" s="15">
        <v>1928</v>
      </c>
      <c r="G185" s="30">
        <f t="shared" si="19"/>
        <v>7168</v>
      </c>
      <c r="H185" s="27">
        <v>2016</v>
      </c>
      <c r="I185" s="27">
        <v>1817</v>
      </c>
      <c r="J185" s="35">
        <v>1876</v>
      </c>
      <c r="K185" s="30">
        <f t="shared" si="20"/>
        <v>5709</v>
      </c>
      <c r="L185" s="15">
        <v>1977</v>
      </c>
      <c r="M185" s="15">
        <v>1994</v>
      </c>
      <c r="N185" s="15">
        <v>1984</v>
      </c>
      <c r="O185" s="30">
        <f t="shared" si="21"/>
        <v>5955</v>
      </c>
      <c r="P185" s="72"/>
      <c r="Q185" s="72"/>
      <c r="R185" s="72"/>
      <c r="S185" s="57">
        <f t="shared" si="22"/>
        <v>0</v>
      </c>
      <c r="T185" s="15">
        <f t="shared" si="23"/>
        <v>18832</v>
      </c>
    </row>
    <row r="186" spans="3:20" ht="15.75" x14ac:dyDescent="0.25">
      <c r="C186" s="4" t="s">
        <v>52</v>
      </c>
      <c r="D186" s="15">
        <v>434</v>
      </c>
      <c r="E186" s="15">
        <v>330</v>
      </c>
      <c r="F186" s="15">
        <v>308</v>
      </c>
      <c r="G186" s="30">
        <f t="shared" si="19"/>
        <v>1072</v>
      </c>
      <c r="H186" s="20">
        <v>315</v>
      </c>
      <c r="I186" s="20">
        <v>317</v>
      </c>
      <c r="J186" s="36">
        <v>285</v>
      </c>
      <c r="K186" s="30">
        <f t="shared" si="20"/>
        <v>917</v>
      </c>
      <c r="L186" s="15">
        <v>311</v>
      </c>
      <c r="M186" s="15">
        <v>298</v>
      </c>
      <c r="N186" s="15">
        <v>291</v>
      </c>
      <c r="O186" s="30">
        <f t="shared" si="21"/>
        <v>900</v>
      </c>
      <c r="P186" s="60"/>
      <c r="Q186" s="60"/>
      <c r="R186" s="60"/>
      <c r="S186" s="57">
        <f t="shared" si="22"/>
        <v>0</v>
      </c>
      <c r="T186" s="15">
        <f t="shared" si="23"/>
        <v>2889</v>
      </c>
    </row>
    <row r="187" spans="3:20" ht="15.75" x14ac:dyDescent="0.25">
      <c r="C187" s="4" t="s">
        <v>53</v>
      </c>
      <c r="D187" s="15">
        <v>56</v>
      </c>
      <c r="E187" s="15">
        <v>46</v>
      </c>
      <c r="F187" s="15">
        <v>26</v>
      </c>
      <c r="G187" s="30">
        <f t="shared" si="19"/>
        <v>128</v>
      </c>
      <c r="H187" s="27">
        <v>38</v>
      </c>
      <c r="I187" s="27">
        <v>43</v>
      </c>
      <c r="J187" s="28">
        <v>29</v>
      </c>
      <c r="K187" s="30">
        <f t="shared" si="20"/>
        <v>110</v>
      </c>
      <c r="L187" s="15">
        <v>44</v>
      </c>
      <c r="M187" s="15">
        <v>33</v>
      </c>
      <c r="N187" s="15">
        <v>44</v>
      </c>
      <c r="O187" s="30">
        <f t="shared" si="21"/>
        <v>121</v>
      </c>
      <c r="P187" s="72"/>
      <c r="Q187" s="72"/>
      <c r="R187" s="72"/>
      <c r="S187" s="57">
        <f t="shared" si="22"/>
        <v>0</v>
      </c>
      <c r="T187" s="15">
        <f t="shared" si="23"/>
        <v>359</v>
      </c>
    </row>
    <row r="188" spans="3:20" ht="15.75" x14ac:dyDescent="0.25">
      <c r="C188" s="4" t="s">
        <v>54</v>
      </c>
      <c r="D188" s="15">
        <v>5</v>
      </c>
      <c r="E188" s="15">
        <v>4</v>
      </c>
      <c r="F188" s="15">
        <v>1</v>
      </c>
      <c r="G188" s="30">
        <f t="shared" si="19"/>
        <v>10</v>
      </c>
      <c r="H188" s="20">
        <v>6</v>
      </c>
      <c r="I188" s="20">
        <v>6</v>
      </c>
      <c r="J188" s="29">
        <v>5</v>
      </c>
      <c r="K188" s="30">
        <f t="shared" si="20"/>
        <v>17</v>
      </c>
      <c r="L188" s="15">
        <v>5</v>
      </c>
      <c r="M188" s="15">
        <v>2</v>
      </c>
      <c r="N188" s="15">
        <v>2</v>
      </c>
      <c r="O188" s="30">
        <f t="shared" si="21"/>
        <v>9</v>
      </c>
      <c r="P188" s="60"/>
      <c r="Q188" s="60"/>
      <c r="R188" s="60"/>
      <c r="S188" s="57">
        <f t="shared" si="22"/>
        <v>0</v>
      </c>
      <c r="T188" s="15">
        <f t="shared" si="23"/>
        <v>36</v>
      </c>
    </row>
    <row r="189" spans="3:20" ht="15.75" x14ac:dyDescent="0.25">
      <c r="C189" s="41" t="s">
        <v>59</v>
      </c>
      <c r="D189" s="15">
        <f t="shared" ref="D189:T189" si="24">SUM(D183:D188)</f>
        <v>3808</v>
      </c>
      <c r="E189" s="15">
        <f>SUM(E183:E188)</f>
        <v>2728</v>
      </c>
      <c r="F189" s="15">
        <f t="shared" si="24"/>
        <v>2452</v>
      </c>
      <c r="G189" s="30">
        <f t="shared" si="24"/>
        <v>8988</v>
      </c>
      <c r="H189" s="15">
        <f t="shared" si="24"/>
        <v>2587</v>
      </c>
      <c r="I189" s="15">
        <f t="shared" si="24"/>
        <v>2394</v>
      </c>
      <c r="J189" s="15">
        <f t="shared" si="24"/>
        <v>2391</v>
      </c>
      <c r="K189" s="30">
        <f t="shared" si="24"/>
        <v>7372</v>
      </c>
      <c r="L189" s="15">
        <f t="shared" si="24"/>
        <v>2578</v>
      </c>
      <c r="M189" s="15">
        <f t="shared" si="24"/>
        <v>2546</v>
      </c>
      <c r="N189" s="15">
        <f t="shared" si="24"/>
        <v>2542</v>
      </c>
      <c r="O189" s="30">
        <f t="shared" si="24"/>
        <v>7666</v>
      </c>
      <c r="P189" s="30">
        <f t="shared" si="24"/>
        <v>0</v>
      </c>
      <c r="Q189" s="30">
        <f t="shared" si="24"/>
        <v>0</v>
      </c>
      <c r="R189" s="30">
        <f t="shared" si="24"/>
        <v>0</v>
      </c>
      <c r="S189" s="30">
        <f t="shared" si="24"/>
        <v>0</v>
      </c>
      <c r="T189" s="30">
        <f t="shared" si="24"/>
        <v>24026</v>
      </c>
    </row>
    <row r="190" spans="3:20" ht="15.75" x14ac:dyDescent="0.25">
      <c r="C190" s="79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</row>
    <row r="191" spans="3:20" ht="15.75" x14ac:dyDescent="0.25">
      <c r="C191" s="79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</row>
    <row r="192" spans="3:20" ht="15.75" x14ac:dyDescent="0.25">
      <c r="C192" s="79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</row>
    <row r="193" spans="3:20" ht="15.75" x14ac:dyDescent="0.25">
      <c r="C193" s="79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</row>
    <row r="194" spans="3:20" ht="15.75" x14ac:dyDescent="0.25">
      <c r="C194" s="79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</row>
    <row r="195" spans="3:20" ht="15.75" x14ac:dyDescent="0.25">
      <c r="C195" s="79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</row>
    <row r="196" spans="3:20" ht="15.75" x14ac:dyDescent="0.25">
      <c r="C196" s="79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</row>
    <row r="197" spans="3:20" ht="15.75" x14ac:dyDescent="0.25">
      <c r="C197" s="79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</row>
    <row r="198" spans="3:20" ht="15.75" x14ac:dyDescent="0.25">
      <c r="C198" s="79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</row>
    <row r="199" spans="3:20" ht="15.75" x14ac:dyDescent="0.25">
      <c r="C199" s="79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</row>
    <row r="200" spans="3:20" ht="15.75" x14ac:dyDescent="0.25">
      <c r="C200" s="79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</row>
    <row r="201" spans="3:20" ht="15.75" x14ac:dyDescent="0.25">
      <c r="C201" s="79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</row>
    <row r="202" spans="3:20" ht="15.75" x14ac:dyDescent="0.25">
      <c r="C202" s="79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</row>
    <row r="203" spans="3:20" ht="15.75" x14ac:dyDescent="0.25">
      <c r="C203" s="79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</row>
    <row r="204" spans="3:20" ht="15.75" x14ac:dyDescent="0.25">
      <c r="C204" s="79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</row>
    <row r="205" spans="3:20" ht="15.75" x14ac:dyDescent="0.25">
      <c r="C205" s="79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</row>
    <row r="206" spans="3:20" ht="15.75" x14ac:dyDescent="0.25">
      <c r="C206" s="79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</row>
    <row r="207" spans="3:20" ht="15.75" x14ac:dyDescent="0.25">
      <c r="C207" s="79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</row>
    <row r="208" spans="3:20" ht="15.75" x14ac:dyDescent="0.25">
      <c r="C208" s="79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</row>
    <row r="209" spans="3:20" ht="15.75" x14ac:dyDescent="0.25">
      <c r="C209" s="79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</row>
    <row r="210" spans="3:20" ht="15.75" x14ac:dyDescent="0.25">
      <c r="C210" s="79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</row>
    <row r="211" spans="3:20" ht="15.75" x14ac:dyDescent="0.25">
      <c r="C211" s="79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</row>
    <row r="212" spans="3:20" ht="15.75" x14ac:dyDescent="0.25">
      <c r="C212" s="79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</row>
    <row r="213" spans="3:20" ht="15.75" x14ac:dyDescent="0.25">
      <c r="C213" s="79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</row>
    <row r="214" spans="3:20" ht="15.75" x14ac:dyDescent="0.25">
      <c r="C214" s="79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</row>
    <row r="215" spans="3:20" ht="15.75" x14ac:dyDescent="0.25">
      <c r="C215" s="79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</row>
    <row r="216" spans="3:20" ht="15.75" x14ac:dyDescent="0.25">
      <c r="C216" s="79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</row>
    <row r="217" spans="3:20" ht="15.75" x14ac:dyDescent="0.25">
      <c r="C217" s="79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</row>
    <row r="218" spans="3:20" ht="15.75" x14ac:dyDescent="0.25">
      <c r="C218" s="79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</row>
    <row r="219" spans="3:20" ht="15.75" x14ac:dyDescent="0.25">
      <c r="C219" s="79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</row>
    <row r="220" spans="3:20" ht="16.5" thickBot="1" x14ac:dyDescent="0.3">
      <c r="C220" s="2"/>
      <c r="D220" s="3"/>
      <c r="E220" s="3"/>
      <c r="F220" s="3"/>
      <c r="G220" s="8"/>
      <c r="H220" s="3"/>
      <c r="I220" s="3"/>
      <c r="J220" s="3"/>
      <c r="K220" s="8"/>
      <c r="L220" s="3"/>
      <c r="M220" s="3"/>
      <c r="N220" s="3"/>
      <c r="O220" s="8"/>
      <c r="P220" s="70"/>
      <c r="Q220" s="70"/>
      <c r="R220" s="70"/>
      <c r="S220" s="71"/>
      <c r="T220" s="7"/>
    </row>
    <row r="221" spans="3:20" ht="15.75" x14ac:dyDescent="0.25">
      <c r="C221" s="124" t="s">
        <v>67</v>
      </c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6"/>
    </row>
    <row r="222" spans="3:20" ht="15.75" x14ac:dyDescent="0.25">
      <c r="C222" s="118" t="s">
        <v>61</v>
      </c>
      <c r="D222" s="120" t="s">
        <v>2</v>
      </c>
      <c r="E222" s="120"/>
      <c r="F222" s="120"/>
      <c r="G222" s="120"/>
      <c r="H222" s="120" t="s">
        <v>3</v>
      </c>
      <c r="I222" s="120"/>
      <c r="J222" s="120"/>
      <c r="K222" s="120"/>
      <c r="L222" s="120" t="s">
        <v>4</v>
      </c>
      <c r="M222" s="120"/>
      <c r="N222" s="120"/>
      <c r="O222" s="120"/>
      <c r="P222" s="120" t="s">
        <v>5</v>
      </c>
      <c r="Q222" s="120"/>
      <c r="R222" s="120"/>
      <c r="S222" s="120"/>
      <c r="T222" s="122" t="s">
        <v>6</v>
      </c>
    </row>
    <row r="223" spans="3:20" ht="16.5" thickBot="1" x14ac:dyDescent="0.3">
      <c r="C223" s="119"/>
      <c r="D223" s="40" t="s">
        <v>7</v>
      </c>
      <c r="E223" s="40" t="s">
        <v>8</v>
      </c>
      <c r="F223" s="40" t="s">
        <v>9</v>
      </c>
      <c r="G223" s="40" t="s">
        <v>10</v>
      </c>
      <c r="H223" s="40" t="s">
        <v>11</v>
      </c>
      <c r="I223" s="40" t="s">
        <v>12</v>
      </c>
      <c r="J223" s="40" t="s">
        <v>13</v>
      </c>
      <c r="K223" s="40" t="s">
        <v>14</v>
      </c>
      <c r="L223" s="40" t="s">
        <v>15</v>
      </c>
      <c r="M223" s="40" t="s">
        <v>16</v>
      </c>
      <c r="N223" s="40" t="s">
        <v>17</v>
      </c>
      <c r="O223" s="40" t="s">
        <v>18</v>
      </c>
      <c r="P223" s="40" t="s">
        <v>19</v>
      </c>
      <c r="Q223" s="40" t="s">
        <v>20</v>
      </c>
      <c r="R223" s="40" t="s">
        <v>21</v>
      </c>
      <c r="S223" s="40" t="s">
        <v>22</v>
      </c>
      <c r="T223" s="123"/>
    </row>
    <row r="224" spans="3:20" ht="15.75" x14ac:dyDescent="0.25">
      <c r="C224" s="4" t="s">
        <v>26</v>
      </c>
      <c r="D224" s="15">
        <v>190</v>
      </c>
      <c r="E224" s="15">
        <v>132</v>
      </c>
      <c r="F224" s="15">
        <v>138</v>
      </c>
      <c r="G224" s="30">
        <f t="shared" ref="G224:G229" si="25">+SUM(D224:F224)</f>
        <v>460</v>
      </c>
      <c r="H224" s="20">
        <v>154</v>
      </c>
      <c r="I224" s="20">
        <v>152</v>
      </c>
      <c r="J224" s="29">
        <v>146</v>
      </c>
      <c r="K224" s="30">
        <f t="shared" ref="K224:K229" si="26">SUM(H224:J224)</f>
        <v>452</v>
      </c>
      <c r="L224" s="15">
        <v>157</v>
      </c>
      <c r="M224" s="15">
        <v>157</v>
      </c>
      <c r="N224" s="15">
        <v>165</v>
      </c>
      <c r="O224" s="30">
        <f t="shared" ref="O224:O229" si="27">SUM(L224:N224)</f>
        <v>479</v>
      </c>
      <c r="P224" s="73"/>
      <c r="Q224" s="73"/>
      <c r="R224" s="73"/>
      <c r="S224" s="73">
        <f t="shared" ref="S224:S229" si="28">SUM(P224:R224)</f>
        <v>0</v>
      </c>
      <c r="T224" s="15">
        <f t="shared" ref="T224:T229" si="29">SUM(G224,O224,K224, S224)</f>
        <v>1391</v>
      </c>
    </row>
    <row r="225" spans="3:20" ht="15.75" x14ac:dyDescent="0.25">
      <c r="C225" s="4" t="s">
        <v>50</v>
      </c>
      <c r="D225" s="15">
        <v>0</v>
      </c>
      <c r="E225" s="15">
        <v>0</v>
      </c>
      <c r="F225" s="15">
        <v>0</v>
      </c>
      <c r="G225" s="30">
        <f t="shared" si="25"/>
        <v>0</v>
      </c>
      <c r="H225" s="15">
        <v>0</v>
      </c>
      <c r="I225" s="15">
        <v>0</v>
      </c>
      <c r="J225" s="15">
        <v>0</v>
      </c>
      <c r="K225" s="30">
        <f t="shared" si="26"/>
        <v>0</v>
      </c>
      <c r="L225" s="15">
        <v>0</v>
      </c>
      <c r="M225" s="15">
        <v>2</v>
      </c>
      <c r="N225" s="15">
        <v>0</v>
      </c>
      <c r="O225" s="30">
        <f t="shared" si="27"/>
        <v>2</v>
      </c>
      <c r="P225" s="58"/>
      <c r="Q225" s="58"/>
      <c r="R225" s="58"/>
      <c r="S225" s="57">
        <f t="shared" si="28"/>
        <v>0</v>
      </c>
      <c r="T225" s="15">
        <f t="shared" si="29"/>
        <v>2</v>
      </c>
    </row>
    <row r="226" spans="3:20" ht="15.75" x14ac:dyDescent="0.25">
      <c r="C226" s="4" t="s">
        <v>51</v>
      </c>
      <c r="D226" s="15">
        <v>1510</v>
      </c>
      <c r="E226" s="15">
        <v>1115</v>
      </c>
      <c r="F226" s="15">
        <v>1080</v>
      </c>
      <c r="G226" s="30">
        <f t="shared" si="25"/>
        <v>3705</v>
      </c>
      <c r="H226" s="27">
        <v>1018</v>
      </c>
      <c r="I226" s="27">
        <v>1001</v>
      </c>
      <c r="J226" s="28">
        <v>1088</v>
      </c>
      <c r="K226" s="30">
        <f t="shared" si="26"/>
        <v>3107</v>
      </c>
      <c r="L226" s="15">
        <v>1133</v>
      </c>
      <c r="M226" s="15">
        <v>1026</v>
      </c>
      <c r="N226" s="15">
        <v>1120</v>
      </c>
      <c r="O226" s="30">
        <f t="shared" si="27"/>
        <v>3279</v>
      </c>
      <c r="P226" s="58"/>
      <c r="Q226" s="58"/>
      <c r="R226" s="58"/>
      <c r="S226" s="57">
        <f t="shared" si="28"/>
        <v>0</v>
      </c>
      <c r="T226" s="15">
        <f t="shared" si="29"/>
        <v>10091</v>
      </c>
    </row>
    <row r="227" spans="3:20" ht="15.75" x14ac:dyDescent="0.25">
      <c r="C227" s="4" t="s">
        <v>52</v>
      </c>
      <c r="D227" s="15">
        <v>247</v>
      </c>
      <c r="E227" s="15">
        <v>170</v>
      </c>
      <c r="F227" s="15">
        <v>153</v>
      </c>
      <c r="G227" s="30">
        <f t="shared" si="25"/>
        <v>570</v>
      </c>
      <c r="H227" s="20">
        <v>155</v>
      </c>
      <c r="I227" s="20">
        <v>165</v>
      </c>
      <c r="J227" s="29">
        <v>179</v>
      </c>
      <c r="K227" s="30">
        <f t="shared" si="26"/>
        <v>499</v>
      </c>
      <c r="L227" s="15">
        <v>201</v>
      </c>
      <c r="M227" s="15">
        <v>181</v>
      </c>
      <c r="N227" s="15">
        <v>183</v>
      </c>
      <c r="O227" s="30">
        <f t="shared" si="27"/>
        <v>565</v>
      </c>
      <c r="P227" s="57"/>
      <c r="Q227" s="57"/>
      <c r="R227" s="57"/>
      <c r="S227" s="57">
        <f t="shared" si="28"/>
        <v>0</v>
      </c>
      <c r="T227" s="15">
        <f t="shared" si="29"/>
        <v>1634</v>
      </c>
    </row>
    <row r="228" spans="3:20" ht="15.75" x14ac:dyDescent="0.25">
      <c r="C228" s="4" t="s">
        <v>53</v>
      </c>
      <c r="D228" s="15">
        <v>50</v>
      </c>
      <c r="E228" s="15">
        <v>41</v>
      </c>
      <c r="F228" s="15">
        <v>25</v>
      </c>
      <c r="G228" s="30">
        <f t="shared" si="25"/>
        <v>116</v>
      </c>
      <c r="H228" s="27">
        <v>58</v>
      </c>
      <c r="I228" s="27">
        <v>25</v>
      </c>
      <c r="J228" s="28">
        <v>21</v>
      </c>
      <c r="K228" s="30">
        <f t="shared" si="26"/>
        <v>104</v>
      </c>
      <c r="L228" s="15">
        <v>29</v>
      </c>
      <c r="M228" s="15">
        <v>26</v>
      </c>
      <c r="N228" s="15">
        <v>40</v>
      </c>
      <c r="O228" s="30">
        <f t="shared" si="27"/>
        <v>95</v>
      </c>
      <c r="P228" s="58"/>
      <c r="Q228" s="58"/>
      <c r="R228" s="58"/>
      <c r="S228" s="57">
        <f t="shared" si="28"/>
        <v>0</v>
      </c>
      <c r="T228" s="15">
        <f t="shared" si="29"/>
        <v>315</v>
      </c>
    </row>
    <row r="229" spans="3:20" ht="15.75" x14ac:dyDescent="0.25">
      <c r="C229" s="4" t="s">
        <v>54</v>
      </c>
      <c r="D229" s="15">
        <v>2</v>
      </c>
      <c r="E229" s="15">
        <v>2</v>
      </c>
      <c r="F229" s="15">
        <v>2</v>
      </c>
      <c r="G229" s="30">
        <f t="shared" si="25"/>
        <v>6</v>
      </c>
      <c r="H229" s="20">
        <v>1</v>
      </c>
      <c r="I229" s="20">
        <v>2</v>
      </c>
      <c r="J229" s="29">
        <v>0</v>
      </c>
      <c r="K229" s="30">
        <f t="shared" si="26"/>
        <v>3</v>
      </c>
      <c r="L229" s="15">
        <v>1</v>
      </c>
      <c r="M229" s="15">
        <v>2</v>
      </c>
      <c r="N229" s="15">
        <v>1</v>
      </c>
      <c r="O229" s="30">
        <f t="shared" si="27"/>
        <v>4</v>
      </c>
      <c r="P229" s="57"/>
      <c r="Q229" s="57"/>
      <c r="R229" s="57"/>
      <c r="S229" s="57">
        <f t="shared" si="28"/>
        <v>0</v>
      </c>
      <c r="T229" s="15">
        <f t="shared" si="29"/>
        <v>13</v>
      </c>
    </row>
    <row r="230" spans="3:20" ht="15.75" x14ac:dyDescent="0.25">
      <c r="C230" s="41" t="s">
        <v>59</v>
      </c>
      <c r="D230" s="15">
        <f t="shared" ref="D230:T230" si="30">SUM(D224:D229)</f>
        <v>1999</v>
      </c>
      <c r="E230" s="15">
        <f t="shared" si="30"/>
        <v>1460</v>
      </c>
      <c r="F230" s="15">
        <f t="shared" si="30"/>
        <v>1398</v>
      </c>
      <c r="G230" s="30">
        <f t="shared" si="30"/>
        <v>4857</v>
      </c>
      <c r="H230" s="15">
        <f>SUM(H224:H229)</f>
        <v>1386</v>
      </c>
      <c r="I230" s="15">
        <f t="shared" si="30"/>
        <v>1345</v>
      </c>
      <c r="J230" s="15">
        <f t="shared" si="30"/>
        <v>1434</v>
      </c>
      <c r="K230" s="30">
        <f t="shared" si="30"/>
        <v>4165</v>
      </c>
      <c r="L230" s="15">
        <f t="shared" si="30"/>
        <v>1521</v>
      </c>
      <c r="M230" s="15">
        <f t="shared" si="30"/>
        <v>1394</v>
      </c>
      <c r="N230" s="15">
        <f t="shared" si="30"/>
        <v>1509</v>
      </c>
      <c r="O230" s="30">
        <f t="shared" si="30"/>
        <v>4424</v>
      </c>
      <c r="P230" s="30">
        <f t="shared" si="30"/>
        <v>0</v>
      </c>
      <c r="Q230" s="30">
        <f t="shared" si="30"/>
        <v>0</v>
      </c>
      <c r="R230" s="30">
        <f t="shared" si="30"/>
        <v>0</v>
      </c>
      <c r="S230" s="30">
        <f t="shared" si="30"/>
        <v>0</v>
      </c>
      <c r="T230" s="30">
        <f t="shared" si="30"/>
        <v>13446</v>
      </c>
    </row>
    <row r="231" spans="3:20" ht="15.75" x14ac:dyDescent="0.25">
      <c r="C231" s="79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</row>
    <row r="232" spans="3:20" ht="15.75" x14ac:dyDescent="0.25">
      <c r="C232" s="79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</row>
    <row r="233" spans="3:20" ht="15.75" x14ac:dyDescent="0.25">
      <c r="C233" s="79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</row>
    <row r="234" spans="3:20" ht="15.75" x14ac:dyDescent="0.25">
      <c r="C234" s="79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</row>
    <row r="235" spans="3:20" ht="15.75" x14ac:dyDescent="0.25">
      <c r="C235" s="79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</row>
    <row r="236" spans="3:20" ht="15.75" x14ac:dyDescent="0.25">
      <c r="C236" s="79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</row>
    <row r="237" spans="3:20" ht="15.75" x14ac:dyDescent="0.25">
      <c r="C237" s="79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</row>
    <row r="238" spans="3:20" ht="15.75" x14ac:dyDescent="0.25">
      <c r="C238" s="79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</row>
    <row r="239" spans="3:20" ht="15.75" x14ac:dyDescent="0.25">
      <c r="C239" s="79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</row>
    <row r="240" spans="3:20" ht="15.75" x14ac:dyDescent="0.25">
      <c r="C240" s="79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</row>
    <row r="241" spans="3:20" ht="15.75" x14ac:dyDescent="0.25">
      <c r="C241" s="79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</row>
    <row r="242" spans="3:20" ht="15.75" x14ac:dyDescent="0.25">
      <c r="C242" s="79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</row>
    <row r="243" spans="3:20" ht="15.75" x14ac:dyDescent="0.25">
      <c r="C243" s="79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</row>
    <row r="244" spans="3:20" ht="15.75" x14ac:dyDescent="0.25">
      <c r="C244" s="79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</row>
    <row r="245" spans="3:20" ht="15.75" x14ac:dyDescent="0.25">
      <c r="C245" s="79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</row>
    <row r="246" spans="3:20" ht="15.75" x14ac:dyDescent="0.25">
      <c r="C246" s="79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</row>
    <row r="247" spans="3:20" ht="15.75" x14ac:dyDescent="0.25">
      <c r="C247" s="79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</row>
    <row r="248" spans="3:20" ht="15.75" x14ac:dyDescent="0.25">
      <c r="C248" s="79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</row>
    <row r="249" spans="3:20" ht="15.75" x14ac:dyDescent="0.25">
      <c r="C249" s="79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</row>
    <row r="250" spans="3:20" ht="15.75" x14ac:dyDescent="0.25">
      <c r="C250" s="79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</row>
    <row r="251" spans="3:20" ht="15.75" x14ac:dyDescent="0.25">
      <c r="C251" s="79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</row>
    <row r="252" spans="3:20" ht="15.75" x14ac:dyDescent="0.25">
      <c r="C252" s="79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</row>
    <row r="253" spans="3:20" ht="15.75" x14ac:dyDescent="0.25">
      <c r="C253" s="79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</row>
    <row r="254" spans="3:20" ht="15.75" x14ac:dyDescent="0.25">
      <c r="C254" s="79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</row>
    <row r="255" spans="3:20" ht="15.75" x14ac:dyDescent="0.25">
      <c r="C255" s="79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</row>
    <row r="256" spans="3:20" ht="15.75" x14ac:dyDescent="0.25">
      <c r="C256" s="79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</row>
    <row r="257" spans="3:20" ht="15.75" x14ac:dyDescent="0.25">
      <c r="C257" s="79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</row>
    <row r="258" spans="3:20" ht="15.75" x14ac:dyDescent="0.25">
      <c r="C258" s="79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</row>
    <row r="259" spans="3:20" ht="15.75" x14ac:dyDescent="0.25">
      <c r="C259" s="79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</row>
    <row r="260" spans="3:20" ht="15.75" x14ac:dyDescent="0.25">
      <c r="C260" s="79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</row>
    <row r="261" spans="3:20" ht="15.75" x14ac:dyDescent="0.25">
      <c r="C261" s="79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</row>
    <row r="262" spans="3:20" ht="15.75" x14ac:dyDescent="0.25">
      <c r="C262" s="79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</row>
    <row r="263" spans="3:20" ht="15.75" x14ac:dyDescent="0.25">
      <c r="C263" s="79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</row>
    <row r="264" spans="3:20" ht="16.5" thickBot="1" x14ac:dyDescent="0.3">
      <c r="C264" s="79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103"/>
    </row>
    <row r="265" spans="3:20" ht="15.75" x14ac:dyDescent="0.25">
      <c r="C265" s="124" t="s">
        <v>68</v>
      </c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6"/>
    </row>
    <row r="266" spans="3:20" ht="15.75" x14ac:dyDescent="0.25">
      <c r="C266" s="118" t="s">
        <v>61</v>
      </c>
      <c r="D266" s="120" t="s">
        <v>2</v>
      </c>
      <c r="E266" s="120"/>
      <c r="F266" s="120"/>
      <c r="G266" s="120"/>
      <c r="H266" s="120" t="s">
        <v>3</v>
      </c>
      <c r="I266" s="120"/>
      <c r="J266" s="120"/>
      <c r="K266" s="120"/>
      <c r="L266" s="120" t="s">
        <v>4</v>
      </c>
      <c r="M266" s="120"/>
      <c r="N266" s="120"/>
      <c r="O266" s="120"/>
      <c r="P266" s="120" t="s">
        <v>5</v>
      </c>
      <c r="Q266" s="120"/>
      <c r="R266" s="120"/>
      <c r="S266" s="120"/>
      <c r="T266" s="122" t="s">
        <v>6</v>
      </c>
    </row>
    <row r="267" spans="3:20" ht="16.5" thickBot="1" x14ac:dyDescent="0.3">
      <c r="C267" s="119"/>
      <c r="D267" s="40" t="s">
        <v>7</v>
      </c>
      <c r="E267" s="40" t="s">
        <v>8</v>
      </c>
      <c r="F267" s="40" t="s">
        <v>9</v>
      </c>
      <c r="G267" s="40" t="s">
        <v>10</v>
      </c>
      <c r="H267" s="40" t="s">
        <v>11</v>
      </c>
      <c r="I267" s="40" t="s">
        <v>12</v>
      </c>
      <c r="J267" s="40" t="s">
        <v>13</v>
      </c>
      <c r="K267" s="40" t="s">
        <v>14</v>
      </c>
      <c r="L267" s="40" t="s">
        <v>15</v>
      </c>
      <c r="M267" s="40" t="s">
        <v>16</v>
      </c>
      <c r="N267" s="40" t="s">
        <v>17</v>
      </c>
      <c r="O267" s="40" t="s">
        <v>18</v>
      </c>
      <c r="P267" s="40" t="s">
        <v>19</v>
      </c>
      <c r="Q267" s="40" t="s">
        <v>20</v>
      </c>
      <c r="R267" s="40" t="s">
        <v>21</v>
      </c>
      <c r="S267" s="40" t="s">
        <v>22</v>
      </c>
      <c r="T267" s="123"/>
    </row>
    <row r="268" spans="3:20" ht="15.75" x14ac:dyDescent="0.25">
      <c r="C268" s="5" t="s">
        <v>23</v>
      </c>
      <c r="D268" s="25">
        <v>1039</v>
      </c>
      <c r="E268" s="25">
        <v>1035</v>
      </c>
      <c r="F268" s="25">
        <v>1007</v>
      </c>
      <c r="G268" s="26">
        <f>+SUM(D268:F268)</f>
        <v>3081</v>
      </c>
      <c r="H268" s="20">
        <v>1069</v>
      </c>
      <c r="I268" s="20">
        <v>1023</v>
      </c>
      <c r="J268" s="29">
        <v>1081</v>
      </c>
      <c r="K268" s="26">
        <f>SUM(H268:J268)</f>
        <v>3173</v>
      </c>
      <c r="L268" s="25">
        <v>1162</v>
      </c>
      <c r="M268" s="25">
        <v>1080</v>
      </c>
      <c r="N268" s="25">
        <v>890</v>
      </c>
      <c r="O268" s="26">
        <f>SUM(L268:N268)</f>
        <v>3132</v>
      </c>
      <c r="P268" s="57"/>
      <c r="Q268" s="57"/>
      <c r="R268" s="57"/>
      <c r="S268" s="57">
        <f>SUM(P268:R268)</f>
        <v>0</v>
      </c>
      <c r="T268" s="25">
        <f t="shared" ref="T268:T278" si="31">SUM(G268,O268,K268, S268)</f>
        <v>9386</v>
      </c>
    </row>
    <row r="269" spans="3:20" ht="15.75" x14ac:dyDescent="0.25">
      <c r="C269" s="4" t="s">
        <v>24</v>
      </c>
      <c r="D269" s="25">
        <v>878</v>
      </c>
      <c r="E269" s="25">
        <v>187</v>
      </c>
      <c r="F269" s="25">
        <v>944</v>
      </c>
      <c r="G269" s="26">
        <f t="shared" ref="G269:G278" si="32">+SUM(D269:F269)</f>
        <v>2009</v>
      </c>
      <c r="H269" s="86">
        <v>963</v>
      </c>
      <c r="I269" s="86">
        <v>975</v>
      </c>
      <c r="J269" s="98">
        <v>941</v>
      </c>
      <c r="K269" s="26">
        <f t="shared" ref="K269:K278" si="33">SUM(H269:J269)</f>
        <v>2879</v>
      </c>
      <c r="L269" s="25">
        <v>1066</v>
      </c>
      <c r="M269" s="25">
        <v>1048</v>
      </c>
      <c r="N269" s="25">
        <v>966</v>
      </c>
      <c r="O269" s="26">
        <f t="shared" ref="O269:O278" si="34">SUM(L269:N269)</f>
        <v>3080</v>
      </c>
      <c r="P269" s="57"/>
      <c r="Q269" s="57"/>
      <c r="R269" s="57"/>
      <c r="S269" s="57">
        <f t="shared" ref="S269:S278" si="35">SUM(P269:R269)</f>
        <v>0</v>
      </c>
      <c r="T269" s="25">
        <f t="shared" si="31"/>
        <v>7968</v>
      </c>
    </row>
    <row r="270" spans="3:20" ht="15.75" x14ac:dyDescent="0.25">
      <c r="C270" s="4" t="s">
        <v>26</v>
      </c>
      <c r="D270" s="25">
        <v>67</v>
      </c>
      <c r="E270" s="25">
        <v>44</v>
      </c>
      <c r="F270" s="25">
        <v>54</v>
      </c>
      <c r="G270" s="26">
        <f t="shared" si="32"/>
        <v>165</v>
      </c>
      <c r="H270" s="86">
        <v>52</v>
      </c>
      <c r="I270" s="86">
        <v>56</v>
      </c>
      <c r="J270" s="98">
        <v>44</v>
      </c>
      <c r="K270" s="26">
        <f t="shared" si="33"/>
        <v>152</v>
      </c>
      <c r="L270" s="25">
        <v>46</v>
      </c>
      <c r="M270" s="25">
        <v>76</v>
      </c>
      <c r="N270" s="25">
        <v>60</v>
      </c>
      <c r="O270" s="26">
        <f t="shared" si="34"/>
        <v>182</v>
      </c>
      <c r="P270" s="57"/>
      <c r="Q270" s="57"/>
      <c r="R270" s="57"/>
      <c r="S270" s="57">
        <f>SUM(P270:R270)</f>
        <v>0</v>
      </c>
      <c r="T270" s="25">
        <f t="shared" si="31"/>
        <v>499</v>
      </c>
    </row>
    <row r="271" spans="3:20" ht="15.75" x14ac:dyDescent="0.25">
      <c r="C271" s="4" t="s">
        <v>49</v>
      </c>
      <c r="D271" s="25">
        <v>1055</v>
      </c>
      <c r="E271" s="25">
        <v>811</v>
      </c>
      <c r="F271" s="25">
        <v>777</v>
      </c>
      <c r="G271" s="26">
        <f t="shared" si="32"/>
        <v>2643</v>
      </c>
      <c r="H271" s="99">
        <v>62</v>
      </c>
      <c r="I271" s="99">
        <v>47</v>
      </c>
      <c r="J271" s="100">
        <v>53</v>
      </c>
      <c r="K271" s="26">
        <f t="shared" si="33"/>
        <v>162</v>
      </c>
      <c r="L271" s="25">
        <v>63</v>
      </c>
      <c r="M271" s="25">
        <v>61</v>
      </c>
      <c r="N271" s="25">
        <v>35</v>
      </c>
      <c r="O271" s="26">
        <f t="shared" si="34"/>
        <v>159</v>
      </c>
      <c r="P271" s="57"/>
      <c r="Q271" s="57"/>
      <c r="R271" s="57"/>
      <c r="S271" s="57">
        <f t="shared" si="35"/>
        <v>0</v>
      </c>
      <c r="T271" s="25">
        <f t="shared" si="31"/>
        <v>2964</v>
      </c>
    </row>
    <row r="272" spans="3:20" ht="15.75" x14ac:dyDescent="0.25">
      <c r="C272" s="4" t="s">
        <v>50</v>
      </c>
      <c r="D272" s="25">
        <v>0</v>
      </c>
      <c r="E272" s="25">
        <v>0</v>
      </c>
      <c r="F272" s="25">
        <v>1</v>
      </c>
      <c r="G272" s="26">
        <f t="shared" si="32"/>
        <v>1</v>
      </c>
      <c r="H272" s="99">
        <v>0</v>
      </c>
      <c r="I272" s="85">
        <v>0</v>
      </c>
      <c r="J272" s="100">
        <v>0</v>
      </c>
      <c r="K272" s="26">
        <f t="shared" si="33"/>
        <v>0</v>
      </c>
      <c r="L272" s="25">
        <v>0</v>
      </c>
      <c r="M272" s="25">
        <v>0</v>
      </c>
      <c r="N272" s="25">
        <v>0</v>
      </c>
      <c r="O272" s="26">
        <f t="shared" si="34"/>
        <v>0</v>
      </c>
      <c r="P272" s="57"/>
      <c r="Q272" s="57"/>
      <c r="R272" s="57"/>
      <c r="S272" s="57">
        <f t="shared" si="35"/>
        <v>0</v>
      </c>
      <c r="T272" s="25">
        <f t="shared" si="31"/>
        <v>1</v>
      </c>
    </row>
    <row r="273" spans="3:20" ht="15.75" x14ac:dyDescent="0.25">
      <c r="C273" s="4" t="s">
        <v>51</v>
      </c>
      <c r="D273" s="25">
        <v>935</v>
      </c>
      <c r="E273" s="25">
        <v>717</v>
      </c>
      <c r="F273" s="25">
        <v>680</v>
      </c>
      <c r="G273" s="26">
        <f t="shared" si="32"/>
        <v>2332</v>
      </c>
      <c r="H273" s="27">
        <v>633</v>
      </c>
      <c r="I273" s="27">
        <v>622</v>
      </c>
      <c r="J273" s="28">
        <v>622</v>
      </c>
      <c r="K273" s="26">
        <f t="shared" si="33"/>
        <v>1877</v>
      </c>
      <c r="L273" s="25">
        <v>702</v>
      </c>
      <c r="M273" s="25">
        <v>687</v>
      </c>
      <c r="N273" s="25">
        <v>673</v>
      </c>
      <c r="O273" s="26">
        <f t="shared" si="34"/>
        <v>2062</v>
      </c>
      <c r="P273" s="58"/>
      <c r="Q273" s="58"/>
      <c r="R273" s="58"/>
      <c r="S273" s="57">
        <f t="shared" si="35"/>
        <v>0</v>
      </c>
      <c r="T273" s="25">
        <f t="shared" si="31"/>
        <v>6271</v>
      </c>
    </row>
    <row r="274" spans="3:20" ht="15.75" x14ac:dyDescent="0.25">
      <c r="C274" s="4" t="s">
        <v>52</v>
      </c>
      <c r="D274" s="25">
        <v>60</v>
      </c>
      <c r="E274" s="25">
        <v>41</v>
      </c>
      <c r="F274" s="25">
        <v>43</v>
      </c>
      <c r="G274" s="26">
        <f t="shared" si="32"/>
        <v>144</v>
      </c>
      <c r="H274" s="20">
        <v>46</v>
      </c>
      <c r="I274" s="20">
        <v>41</v>
      </c>
      <c r="J274" s="29">
        <v>36</v>
      </c>
      <c r="K274" s="26">
        <f t="shared" si="33"/>
        <v>123</v>
      </c>
      <c r="L274" s="25">
        <v>41</v>
      </c>
      <c r="M274" s="25">
        <v>48</v>
      </c>
      <c r="N274" s="25">
        <v>42</v>
      </c>
      <c r="O274" s="26">
        <f t="shared" si="34"/>
        <v>131</v>
      </c>
      <c r="P274" s="57"/>
      <c r="Q274" s="57"/>
      <c r="R274" s="57"/>
      <c r="S274" s="57">
        <f t="shared" si="35"/>
        <v>0</v>
      </c>
      <c r="T274" s="25">
        <f t="shared" si="31"/>
        <v>398</v>
      </c>
    </row>
    <row r="275" spans="3:20" ht="15.75" x14ac:dyDescent="0.25">
      <c r="C275" s="4" t="s">
        <v>53</v>
      </c>
      <c r="D275" s="25">
        <v>9</v>
      </c>
      <c r="E275" s="25">
        <v>8</v>
      </c>
      <c r="F275" s="25">
        <v>4</v>
      </c>
      <c r="G275" s="26">
        <f t="shared" si="32"/>
        <v>21</v>
      </c>
      <c r="H275" s="27">
        <v>5</v>
      </c>
      <c r="I275" s="27">
        <v>4</v>
      </c>
      <c r="J275" s="28">
        <v>2</v>
      </c>
      <c r="K275" s="26">
        <f t="shared" si="33"/>
        <v>11</v>
      </c>
      <c r="L275" s="25">
        <v>7</v>
      </c>
      <c r="M275" s="25">
        <v>6</v>
      </c>
      <c r="N275" s="25">
        <v>5</v>
      </c>
      <c r="O275" s="26">
        <f t="shared" si="34"/>
        <v>18</v>
      </c>
      <c r="P275" s="57"/>
      <c r="Q275" s="57"/>
      <c r="R275" s="57"/>
      <c r="S275" s="57">
        <f t="shared" si="35"/>
        <v>0</v>
      </c>
      <c r="T275" s="25">
        <f t="shared" si="31"/>
        <v>50</v>
      </c>
    </row>
    <row r="276" spans="3:20" ht="15.75" x14ac:dyDescent="0.25">
      <c r="C276" s="4" t="s">
        <v>54</v>
      </c>
      <c r="D276" s="25">
        <v>1</v>
      </c>
      <c r="E276" s="25">
        <v>1</v>
      </c>
      <c r="F276" s="25">
        <v>0</v>
      </c>
      <c r="G276" s="26">
        <f t="shared" si="32"/>
        <v>2</v>
      </c>
      <c r="H276" s="25">
        <v>0</v>
      </c>
      <c r="I276" s="20">
        <v>0</v>
      </c>
      <c r="J276" s="25">
        <v>0</v>
      </c>
      <c r="K276" s="26">
        <f t="shared" si="33"/>
        <v>0</v>
      </c>
      <c r="L276" s="25">
        <v>4</v>
      </c>
      <c r="M276" s="25">
        <v>1</v>
      </c>
      <c r="N276" s="25">
        <v>0</v>
      </c>
      <c r="O276" s="26">
        <f t="shared" si="34"/>
        <v>5</v>
      </c>
      <c r="P276" s="57"/>
      <c r="Q276" s="57"/>
      <c r="R276" s="57"/>
      <c r="S276" s="57">
        <f t="shared" si="35"/>
        <v>0</v>
      </c>
      <c r="T276" s="25">
        <f t="shared" si="31"/>
        <v>7</v>
      </c>
    </row>
    <row r="277" spans="3:20" ht="15.75" x14ac:dyDescent="0.25">
      <c r="C277" s="4" t="s">
        <v>57</v>
      </c>
      <c r="D277" s="25">
        <v>2</v>
      </c>
      <c r="E277" s="25">
        <v>3</v>
      </c>
      <c r="F277" s="25">
        <v>2</v>
      </c>
      <c r="G277" s="26">
        <f t="shared" si="32"/>
        <v>7</v>
      </c>
      <c r="H277" s="27">
        <v>42</v>
      </c>
      <c r="I277" s="27">
        <v>75</v>
      </c>
      <c r="J277" s="43">
        <v>69</v>
      </c>
      <c r="K277" s="26">
        <f t="shared" si="33"/>
        <v>186</v>
      </c>
      <c r="L277" s="25">
        <v>69</v>
      </c>
      <c r="M277" s="25">
        <v>61</v>
      </c>
      <c r="N277" s="25">
        <v>56</v>
      </c>
      <c r="O277" s="26">
        <f t="shared" si="34"/>
        <v>186</v>
      </c>
      <c r="P277" s="57"/>
      <c r="Q277" s="57"/>
      <c r="R277" s="57"/>
      <c r="S277" s="57">
        <f t="shared" si="35"/>
        <v>0</v>
      </c>
      <c r="T277" s="25">
        <f t="shared" si="31"/>
        <v>379</v>
      </c>
    </row>
    <row r="278" spans="3:20" ht="15.75" x14ac:dyDescent="0.25">
      <c r="C278" s="4" t="s">
        <v>58</v>
      </c>
      <c r="D278" s="25">
        <v>176</v>
      </c>
      <c r="E278" s="25">
        <v>135</v>
      </c>
      <c r="F278" s="25">
        <v>213</v>
      </c>
      <c r="G278" s="26">
        <f t="shared" si="32"/>
        <v>524</v>
      </c>
      <c r="H278" s="27">
        <v>330</v>
      </c>
      <c r="I278" s="27">
        <v>272</v>
      </c>
      <c r="J278" s="25">
        <v>326</v>
      </c>
      <c r="K278" s="26">
        <f t="shared" si="33"/>
        <v>928</v>
      </c>
      <c r="L278" s="25">
        <v>342</v>
      </c>
      <c r="M278" s="25">
        <v>315</v>
      </c>
      <c r="N278" s="25">
        <v>266</v>
      </c>
      <c r="O278" s="26">
        <f t="shared" si="34"/>
        <v>923</v>
      </c>
      <c r="P278" s="58"/>
      <c r="Q278" s="58"/>
      <c r="R278" s="58"/>
      <c r="S278" s="57">
        <f t="shared" si="35"/>
        <v>0</v>
      </c>
      <c r="T278" s="25">
        <f t="shared" si="31"/>
        <v>2375</v>
      </c>
    </row>
    <row r="279" spans="3:20" ht="15.75" x14ac:dyDescent="0.25">
      <c r="C279" s="41" t="s">
        <v>59</v>
      </c>
      <c r="D279" s="25">
        <f>SUM(D268:D278)</f>
        <v>4222</v>
      </c>
      <c r="E279" s="25">
        <f t="shared" ref="E279:O279" si="36">SUM(E268:E278)</f>
        <v>2982</v>
      </c>
      <c r="F279" s="25">
        <f t="shared" si="36"/>
        <v>3725</v>
      </c>
      <c r="G279" s="26">
        <f t="shared" si="36"/>
        <v>10929</v>
      </c>
      <c r="H279" s="25">
        <f t="shared" si="36"/>
        <v>3202</v>
      </c>
      <c r="I279" s="25">
        <f t="shared" si="36"/>
        <v>3115</v>
      </c>
      <c r="J279" s="25">
        <f t="shared" si="36"/>
        <v>3174</v>
      </c>
      <c r="K279" s="26">
        <f t="shared" si="36"/>
        <v>9491</v>
      </c>
      <c r="L279" s="25">
        <f t="shared" si="36"/>
        <v>3502</v>
      </c>
      <c r="M279" s="25">
        <f t="shared" si="36"/>
        <v>3383</v>
      </c>
      <c r="N279" s="25">
        <f t="shared" si="36"/>
        <v>2993</v>
      </c>
      <c r="O279" s="26">
        <f t="shared" si="36"/>
        <v>9878</v>
      </c>
      <c r="P279" s="44">
        <f>SUM(P268:P278)</f>
        <v>0</v>
      </c>
      <c r="Q279" s="44">
        <f>SUM(Q268:Q278)</f>
        <v>0</v>
      </c>
      <c r="R279" s="44">
        <f>SUM(R268:R278)</f>
        <v>0</v>
      </c>
      <c r="S279" s="26">
        <f>SUM(S268:S278)</f>
        <v>0</v>
      </c>
      <c r="T279" s="26">
        <f>SUM(T268:T278)</f>
        <v>30298</v>
      </c>
    </row>
    <row r="280" spans="3:20" ht="15.75" x14ac:dyDescent="0.25">
      <c r="C280" s="79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2"/>
      <c r="Q280" s="82"/>
      <c r="R280" s="82"/>
      <c r="S280" s="80"/>
      <c r="T280" s="80"/>
    </row>
    <row r="281" spans="3:20" ht="15.75" x14ac:dyDescent="0.25">
      <c r="C281" s="79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2"/>
      <c r="Q281" s="82"/>
      <c r="R281" s="82"/>
      <c r="S281" s="80"/>
      <c r="T281" s="80"/>
    </row>
    <row r="282" spans="3:20" ht="15.75" x14ac:dyDescent="0.25">
      <c r="C282" s="79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2"/>
      <c r="Q282" s="82"/>
      <c r="R282" s="82"/>
      <c r="S282" s="80"/>
      <c r="T282" s="80"/>
    </row>
    <row r="283" spans="3:20" ht="15.75" x14ac:dyDescent="0.25">
      <c r="C283" s="79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2"/>
      <c r="Q283" s="82"/>
      <c r="R283" s="82"/>
      <c r="S283" s="80"/>
      <c r="T283" s="80"/>
    </row>
    <row r="284" spans="3:20" ht="15.75" x14ac:dyDescent="0.25">
      <c r="C284" s="79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2"/>
      <c r="Q284" s="82"/>
      <c r="R284" s="82"/>
      <c r="S284" s="80"/>
      <c r="T284" s="80"/>
    </row>
    <row r="285" spans="3:20" ht="15.75" x14ac:dyDescent="0.25">
      <c r="C285" s="79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2"/>
      <c r="Q285" s="82"/>
      <c r="R285" s="82"/>
      <c r="S285" s="80"/>
      <c r="T285" s="80"/>
    </row>
    <row r="286" spans="3:20" ht="15.75" x14ac:dyDescent="0.25">
      <c r="C286" s="79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2"/>
      <c r="Q286" s="82"/>
      <c r="R286" s="82"/>
      <c r="S286" s="80"/>
      <c r="T286" s="80"/>
    </row>
    <row r="287" spans="3:20" ht="15.75" x14ac:dyDescent="0.25">
      <c r="C287" s="79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2"/>
      <c r="Q287" s="82"/>
      <c r="R287" s="82"/>
      <c r="S287" s="80"/>
      <c r="T287" s="80"/>
    </row>
    <row r="288" spans="3:20" ht="15.75" x14ac:dyDescent="0.25">
      <c r="C288" s="79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2"/>
      <c r="Q288" s="82"/>
      <c r="R288" s="82"/>
      <c r="S288" s="80"/>
      <c r="T288" s="80"/>
    </row>
    <row r="289" spans="3:20" ht="15.75" x14ac:dyDescent="0.25">
      <c r="C289" s="79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2"/>
      <c r="Q289" s="82"/>
      <c r="R289" s="82"/>
      <c r="S289" s="80"/>
      <c r="T289" s="80"/>
    </row>
    <row r="290" spans="3:20" ht="15.75" x14ac:dyDescent="0.25">
      <c r="C290" s="79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2"/>
      <c r="Q290" s="82"/>
      <c r="R290" s="82"/>
      <c r="S290" s="80"/>
      <c r="T290" s="80"/>
    </row>
    <row r="291" spans="3:20" ht="15.75" x14ac:dyDescent="0.25">
      <c r="C291" s="79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2"/>
      <c r="Q291" s="82"/>
      <c r="R291" s="82"/>
      <c r="S291" s="80"/>
      <c r="T291" s="80"/>
    </row>
    <row r="292" spans="3:20" ht="15.75" x14ac:dyDescent="0.25">
      <c r="C292" s="79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2"/>
      <c r="Q292" s="82"/>
      <c r="R292" s="82"/>
      <c r="S292" s="80"/>
      <c r="T292" s="80"/>
    </row>
    <row r="293" spans="3:20" ht="15.75" x14ac:dyDescent="0.25">
      <c r="C293" s="79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2"/>
      <c r="Q293" s="82"/>
      <c r="R293" s="82"/>
      <c r="S293" s="80"/>
      <c r="T293" s="80"/>
    </row>
    <row r="294" spans="3:20" ht="15.75" x14ac:dyDescent="0.25">
      <c r="C294" s="79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2"/>
      <c r="Q294" s="82"/>
      <c r="R294" s="82"/>
      <c r="S294" s="80"/>
      <c r="T294" s="80"/>
    </row>
    <row r="295" spans="3:20" ht="15.75" x14ac:dyDescent="0.25">
      <c r="C295" s="79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2"/>
      <c r="Q295" s="82"/>
      <c r="R295" s="82"/>
      <c r="S295" s="80"/>
      <c r="T295" s="80"/>
    </row>
    <row r="296" spans="3:20" ht="15.75" x14ac:dyDescent="0.25">
      <c r="C296" s="79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2"/>
      <c r="Q296" s="82"/>
      <c r="R296" s="82"/>
      <c r="S296" s="80"/>
      <c r="T296" s="80"/>
    </row>
    <row r="297" spans="3:20" ht="15.75" x14ac:dyDescent="0.25">
      <c r="C297" s="79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2"/>
      <c r="Q297" s="82"/>
      <c r="R297" s="82"/>
      <c r="S297" s="80"/>
      <c r="T297" s="80"/>
    </row>
    <row r="298" spans="3:20" ht="15.75" x14ac:dyDescent="0.25">
      <c r="C298" s="79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2"/>
      <c r="Q298" s="82"/>
      <c r="R298" s="82"/>
      <c r="S298" s="80"/>
      <c r="T298" s="80"/>
    </row>
    <row r="299" spans="3:20" ht="15.75" x14ac:dyDescent="0.25">
      <c r="C299" s="79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2"/>
      <c r="Q299" s="82"/>
      <c r="R299" s="82"/>
      <c r="S299" s="80"/>
      <c r="T299" s="80"/>
    </row>
    <row r="300" spans="3:20" ht="15.75" x14ac:dyDescent="0.25">
      <c r="C300" s="79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2"/>
      <c r="Q300" s="82"/>
      <c r="R300" s="82"/>
      <c r="S300" s="80"/>
      <c r="T300" s="80"/>
    </row>
    <row r="301" spans="3:20" ht="15.75" x14ac:dyDescent="0.25">
      <c r="C301" s="79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2"/>
      <c r="Q301" s="82"/>
      <c r="R301" s="82"/>
      <c r="S301" s="80"/>
      <c r="T301" s="80"/>
    </row>
    <row r="302" spans="3:20" ht="15.75" x14ac:dyDescent="0.25">
      <c r="C302" s="79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2"/>
      <c r="Q302" s="82"/>
      <c r="R302" s="82"/>
      <c r="S302" s="80"/>
      <c r="T302" s="80"/>
    </row>
    <row r="303" spans="3:20" ht="15.75" x14ac:dyDescent="0.25">
      <c r="C303" s="79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2"/>
      <c r="Q303" s="82"/>
      <c r="R303" s="82"/>
      <c r="S303" s="80"/>
      <c r="T303" s="80"/>
    </row>
    <row r="304" spans="3:20" ht="15.75" x14ac:dyDescent="0.25">
      <c r="C304" s="79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2"/>
      <c r="Q304" s="82"/>
      <c r="R304" s="82"/>
      <c r="S304" s="80"/>
      <c r="T304" s="80"/>
    </row>
    <row r="305" spans="3:20" ht="15.75" x14ac:dyDescent="0.25">
      <c r="C305" s="79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2"/>
      <c r="Q305" s="82"/>
      <c r="R305" s="82"/>
      <c r="S305" s="80"/>
      <c r="T305" s="80"/>
    </row>
    <row r="306" spans="3:20" ht="15.75" x14ac:dyDescent="0.25">
      <c r="C306" s="79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2"/>
      <c r="Q306" s="82"/>
      <c r="R306" s="82"/>
      <c r="S306" s="80"/>
      <c r="T306" s="80"/>
    </row>
    <row r="307" spans="3:20" ht="15.75" x14ac:dyDescent="0.25">
      <c r="C307" s="79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2"/>
      <c r="Q307" s="82"/>
      <c r="R307" s="82"/>
      <c r="S307" s="80"/>
      <c r="T307" s="80"/>
    </row>
    <row r="308" spans="3:20" ht="15.75" x14ac:dyDescent="0.25">
      <c r="C308" s="79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2"/>
      <c r="Q308" s="82"/>
      <c r="R308" s="82"/>
      <c r="S308" s="80"/>
      <c r="T308" s="80"/>
    </row>
    <row r="309" spans="3:20" ht="15.75" x14ac:dyDescent="0.25">
      <c r="C309" s="79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2"/>
      <c r="Q309" s="82"/>
      <c r="R309" s="82"/>
      <c r="S309" s="80"/>
      <c r="T309" s="80"/>
    </row>
    <row r="310" spans="3:20" ht="15.75" x14ac:dyDescent="0.25">
      <c r="C310" s="79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2"/>
      <c r="Q310" s="82"/>
      <c r="R310" s="82"/>
      <c r="S310" s="80"/>
      <c r="T310" s="80"/>
    </row>
    <row r="311" spans="3:20" ht="15.75" x14ac:dyDescent="0.25">
      <c r="C311" s="79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2"/>
      <c r="Q311" s="82"/>
      <c r="R311" s="82"/>
      <c r="S311" s="80"/>
      <c r="T311" s="80"/>
    </row>
    <row r="312" spans="3:20" ht="15.75" x14ac:dyDescent="0.25">
      <c r="C312" s="79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2"/>
      <c r="Q312" s="82"/>
      <c r="R312" s="82"/>
      <c r="S312" s="80"/>
      <c r="T312" s="80"/>
    </row>
    <row r="313" spans="3:20" ht="15.75" x14ac:dyDescent="0.25">
      <c r="C313" s="79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2"/>
      <c r="Q313" s="82"/>
      <c r="R313" s="82"/>
      <c r="S313" s="80"/>
      <c r="T313" s="80"/>
    </row>
    <row r="314" spans="3:20" ht="15.75" x14ac:dyDescent="0.25">
      <c r="C314" s="79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2"/>
      <c r="Q314" s="82"/>
      <c r="R314" s="82"/>
      <c r="S314" s="80"/>
      <c r="T314" s="80"/>
    </row>
    <row r="315" spans="3:20" ht="15.75" x14ac:dyDescent="0.25">
      <c r="C315" s="79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2"/>
      <c r="Q315" s="82"/>
      <c r="R315" s="82"/>
      <c r="S315" s="80"/>
      <c r="T315" s="80"/>
    </row>
    <row r="316" spans="3:20" ht="16.5" thickBot="1" x14ac:dyDescent="0.3">
      <c r="C316" s="2"/>
      <c r="D316" s="3"/>
      <c r="E316" s="3"/>
      <c r="F316" s="3"/>
      <c r="G316" s="8"/>
      <c r="H316" s="3"/>
      <c r="I316" s="3"/>
      <c r="J316" s="3"/>
      <c r="K316" s="8"/>
      <c r="L316" s="3"/>
      <c r="M316" s="3"/>
      <c r="N316" s="3"/>
      <c r="O316" s="8"/>
      <c r="P316" s="70"/>
      <c r="Q316" s="70"/>
      <c r="R316" s="70"/>
      <c r="S316" s="71"/>
      <c r="T316" s="7"/>
    </row>
    <row r="317" spans="3:20" ht="15.75" x14ac:dyDescent="0.25">
      <c r="C317" s="124" t="s">
        <v>69</v>
      </c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6"/>
    </row>
    <row r="318" spans="3:20" ht="15.75" x14ac:dyDescent="0.25">
      <c r="C318" s="118" t="s">
        <v>61</v>
      </c>
      <c r="D318" s="120" t="s">
        <v>2</v>
      </c>
      <c r="E318" s="120"/>
      <c r="F318" s="120"/>
      <c r="G318" s="120"/>
      <c r="H318" s="120" t="s">
        <v>3</v>
      </c>
      <c r="I318" s="120"/>
      <c r="J318" s="120"/>
      <c r="K318" s="120"/>
      <c r="L318" s="120" t="s">
        <v>4</v>
      </c>
      <c r="M318" s="120"/>
      <c r="N318" s="120"/>
      <c r="O318" s="120"/>
      <c r="P318" s="120" t="s">
        <v>5</v>
      </c>
      <c r="Q318" s="120"/>
      <c r="R318" s="120"/>
      <c r="S318" s="120"/>
      <c r="T318" s="122" t="s">
        <v>6</v>
      </c>
    </row>
    <row r="319" spans="3:20" ht="16.5" thickBot="1" x14ac:dyDescent="0.3">
      <c r="C319" s="119"/>
      <c r="D319" s="40" t="s">
        <v>7</v>
      </c>
      <c r="E319" s="40" t="s">
        <v>8</v>
      </c>
      <c r="F319" s="40" t="s">
        <v>9</v>
      </c>
      <c r="G319" s="40" t="s">
        <v>10</v>
      </c>
      <c r="H319" s="40" t="s">
        <v>11</v>
      </c>
      <c r="I319" s="40" t="s">
        <v>12</v>
      </c>
      <c r="J319" s="40" t="s">
        <v>13</v>
      </c>
      <c r="K319" s="40" t="s">
        <v>14</v>
      </c>
      <c r="L319" s="40" t="s">
        <v>15</v>
      </c>
      <c r="M319" s="40" t="s">
        <v>16</v>
      </c>
      <c r="N319" s="40" t="s">
        <v>17</v>
      </c>
      <c r="O319" s="40" t="s">
        <v>18</v>
      </c>
      <c r="P319" s="40" t="s">
        <v>19</v>
      </c>
      <c r="Q319" s="40" t="s">
        <v>20</v>
      </c>
      <c r="R319" s="40" t="s">
        <v>21</v>
      </c>
      <c r="S319" s="40" t="s">
        <v>22</v>
      </c>
      <c r="T319" s="123"/>
    </row>
    <row r="320" spans="3:20" ht="15.75" x14ac:dyDescent="0.25">
      <c r="C320" s="5" t="s">
        <v>23</v>
      </c>
      <c r="D320" s="25">
        <v>1317</v>
      </c>
      <c r="E320" s="25">
        <v>1276</v>
      </c>
      <c r="F320" s="25">
        <v>1246</v>
      </c>
      <c r="G320" s="26">
        <f>+SUM(D320:F320)</f>
        <v>3839</v>
      </c>
      <c r="H320" s="20">
        <v>1345</v>
      </c>
      <c r="I320" s="20">
        <v>1288</v>
      </c>
      <c r="J320" s="29">
        <v>1165</v>
      </c>
      <c r="K320" s="26">
        <f>SUM(H320:J320)</f>
        <v>3798</v>
      </c>
      <c r="L320" s="25">
        <v>1541</v>
      </c>
      <c r="M320" s="25">
        <v>1227</v>
      </c>
      <c r="N320" s="25">
        <v>1189</v>
      </c>
      <c r="O320" s="26">
        <f>SUM(L320:N320)</f>
        <v>3957</v>
      </c>
      <c r="P320" s="57"/>
      <c r="Q320" s="57"/>
      <c r="R320" s="57"/>
      <c r="S320" s="57">
        <f>SUM(P320:R320)</f>
        <v>0</v>
      </c>
      <c r="T320" s="25">
        <f>SUM(G320,O320,K320, S320)</f>
        <v>11594</v>
      </c>
    </row>
    <row r="321" spans="3:20" ht="15.75" x14ac:dyDescent="0.25">
      <c r="C321" s="4" t="s">
        <v>24</v>
      </c>
      <c r="D321" s="25">
        <v>949</v>
      </c>
      <c r="E321" s="25">
        <v>1071</v>
      </c>
      <c r="F321" s="25">
        <v>993</v>
      </c>
      <c r="G321" s="26">
        <f t="shared" ref="G321:G330" si="37">+SUM(D321:F321)</f>
        <v>3013</v>
      </c>
      <c r="H321" s="86">
        <v>1124</v>
      </c>
      <c r="I321" s="86">
        <v>1131</v>
      </c>
      <c r="J321" s="98">
        <v>996</v>
      </c>
      <c r="K321" s="26">
        <f t="shared" ref="K321:K335" si="38">SUM(H321:J321)</f>
        <v>3251</v>
      </c>
      <c r="L321" s="25">
        <v>1192</v>
      </c>
      <c r="M321" s="25">
        <v>1156</v>
      </c>
      <c r="N321" s="25">
        <v>1057</v>
      </c>
      <c r="O321" s="26">
        <f t="shared" ref="O321:O335" si="39">SUM(L321:N321)</f>
        <v>3405</v>
      </c>
      <c r="P321" s="57"/>
      <c r="Q321" s="57"/>
      <c r="R321" s="57"/>
      <c r="S321" s="57">
        <f t="shared" ref="S321:S335" si="40">SUM(P321:R321)</f>
        <v>0</v>
      </c>
      <c r="T321" s="25">
        <f t="shared" ref="T321:T329" si="41">SUM(G321,O321,K321, S321)</f>
        <v>9669</v>
      </c>
    </row>
    <row r="322" spans="3:20" ht="15.75" x14ac:dyDescent="0.25">
      <c r="C322" s="4" t="s">
        <v>49</v>
      </c>
      <c r="D322" s="25">
        <v>3951</v>
      </c>
      <c r="E322" s="25">
        <v>2956</v>
      </c>
      <c r="F322" s="25">
        <v>2828</v>
      </c>
      <c r="G322" s="26">
        <f>+SUM(D322:F322)</f>
        <v>9735</v>
      </c>
      <c r="H322" s="99">
        <v>26</v>
      </c>
      <c r="I322" s="99">
        <v>36</v>
      </c>
      <c r="J322" s="100">
        <v>33</v>
      </c>
      <c r="K322" s="26">
        <f>SUM(H322:J322)</f>
        <v>95</v>
      </c>
      <c r="L322" s="25">
        <v>45</v>
      </c>
      <c r="M322">
        <v>28</v>
      </c>
      <c r="N322" s="25">
        <v>42</v>
      </c>
      <c r="O322" s="26">
        <f>SUM(L322:N322)</f>
        <v>115</v>
      </c>
      <c r="P322" s="57"/>
      <c r="Q322" s="57"/>
      <c r="R322" s="57"/>
      <c r="S322" s="57">
        <f>SUM(P322:R322)</f>
        <v>0</v>
      </c>
      <c r="T322" s="25">
        <f>SUM(G322,O322,K322, S322)</f>
        <v>9945</v>
      </c>
    </row>
    <row r="323" spans="3:20" ht="15.75" x14ac:dyDescent="0.25">
      <c r="C323" s="4" t="s">
        <v>26</v>
      </c>
      <c r="D323" s="25">
        <v>202</v>
      </c>
      <c r="E323" s="25">
        <v>119</v>
      </c>
      <c r="F323" s="25">
        <v>176</v>
      </c>
      <c r="G323" s="26">
        <f t="shared" si="37"/>
        <v>497</v>
      </c>
      <c r="H323" s="20">
        <v>169</v>
      </c>
      <c r="I323" s="20">
        <v>171</v>
      </c>
      <c r="J323" s="29">
        <v>169</v>
      </c>
      <c r="K323" s="26">
        <f t="shared" si="38"/>
        <v>509</v>
      </c>
      <c r="L323" s="25">
        <v>3062</v>
      </c>
      <c r="M323" s="25">
        <v>167</v>
      </c>
      <c r="N323" s="25">
        <v>163</v>
      </c>
      <c r="O323" s="26">
        <f t="shared" si="39"/>
        <v>3392</v>
      </c>
      <c r="P323" s="57"/>
      <c r="Q323" s="57"/>
      <c r="R323" s="57"/>
      <c r="S323" s="57">
        <f>SUM(P323:R323)</f>
        <v>0</v>
      </c>
      <c r="T323" s="25">
        <f t="shared" si="41"/>
        <v>4398</v>
      </c>
    </row>
    <row r="324" spans="3:20" ht="15.75" x14ac:dyDescent="0.25">
      <c r="C324" s="4" t="s">
        <v>36</v>
      </c>
      <c r="D324" s="25">
        <v>13</v>
      </c>
      <c r="E324" s="25">
        <v>23</v>
      </c>
      <c r="F324" s="25">
        <v>20</v>
      </c>
      <c r="G324" s="26">
        <f t="shared" si="37"/>
        <v>56</v>
      </c>
      <c r="H324" s="20">
        <v>14</v>
      </c>
      <c r="I324" s="20">
        <v>13</v>
      </c>
      <c r="J324" s="29">
        <v>16</v>
      </c>
      <c r="K324" s="26">
        <f t="shared" si="38"/>
        <v>43</v>
      </c>
      <c r="L324" s="25">
        <v>11</v>
      </c>
      <c r="M324" s="25">
        <v>16</v>
      </c>
      <c r="N324" s="25">
        <v>10</v>
      </c>
      <c r="O324" s="26">
        <f t="shared" si="39"/>
        <v>37</v>
      </c>
      <c r="P324" s="57"/>
      <c r="Q324" s="57"/>
      <c r="R324" s="57"/>
      <c r="S324" s="57">
        <f>SUM(P324:R324)</f>
        <v>0</v>
      </c>
      <c r="T324" s="25">
        <f t="shared" si="41"/>
        <v>136</v>
      </c>
    </row>
    <row r="325" spans="3:20" ht="15.75" x14ac:dyDescent="0.25">
      <c r="C325" s="4" t="s">
        <v>50</v>
      </c>
      <c r="D325" s="25">
        <v>1</v>
      </c>
      <c r="E325" s="25">
        <v>0</v>
      </c>
      <c r="F325" s="25">
        <v>2</v>
      </c>
      <c r="G325" s="26">
        <f t="shared" si="37"/>
        <v>3</v>
      </c>
      <c r="H325" s="27">
        <v>0</v>
      </c>
      <c r="I325" s="25">
        <v>2</v>
      </c>
      <c r="J325" s="28">
        <v>0</v>
      </c>
      <c r="K325" s="26">
        <f t="shared" si="38"/>
        <v>2</v>
      </c>
      <c r="L325" s="25">
        <v>0</v>
      </c>
      <c r="M325" s="25">
        <v>0</v>
      </c>
      <c r="N325" s="25">
        <v>0</v>
      </c>
      <c r="O325" s="26">
        <f t="shared" si="39"/>
        <v>0</v>
      </c>
      <c r="P325" s="58"/>
      <c r="Q325" s="58"/>
      <c r="R325" s="58"/>
      <c r="S325" s="57">
        <f t="shared" si="40"/>
        <v>0</v>
      </c>
      <c r="T325" s="25">
        <f t="shared" si="41"/>
        <v>5</v>
      </c>
    </row>
    <row r="326" spans="3:20" ht="15.75" x14ac:dyDescent="0.25">
      <c r="C326" s="4" t="s">
        <v>51</v>
      </c>
      <c r="D326" s="25">
        <v>3425</v>
      </c>
      <c r="E326" s="25">
        <v>2543</v>
      </c>
      <c r="F326" s="25">
        <v>2468</v>
      </c>
      <c r="G326" s="26">
        <f t="shared" si="37"/>
        <v>8436</v>
      </c>
      <c r="H326" s="27">
        <v>2451</v>
      </c>
      <c r="I326" s="27">
        <v>2371</v>
      </c>
      <c r="J326" s="28">
        <v>2187</v>
      </c>
      <c r="K326" s="26">
        <f t="shared" si="38"/>
        <v>7009</v>
      </c>
      <c r="L326" s="25">
        <v>2655</v>
      </c>
      <c r="M326" s="25">
        <v>2275</v>
      </c>
      <c r="N326" s="25">
        <v>2370</v>
      </c>
      <c r="O326" s="26">
        <f t="shared" si="39"/>
        <v>7300</v>
      </c>
      <c r="P326" s="58"/>
      <c r="Q326" s="58"/>
      <c r="R326" s="58"/>
      <c r="S326" s="57">
        <f t="shared" si="40"/>
        <v>0</v>
      </c>
      <c r="T326" s="25">
        <f t="shared" si="41"/>
        <v>22745</v>
      </c>
    </row>
    <row r="327" spans="3:20" ht="15.75" x14ac:dyDescent="0.25">
      <c r="C327" s="4" t="s">
        <v>52</v>
      </c>
      <c r="D327" s="25">
        <v>433</v>
      </c>
      <c r="E327" s="25">
        <v>331</v>
      </c>
      <c r="F327" s="25">
        <v>277</v>
      </c>
      <c r="G327" s="26">
        <f t="shared" si="37"/>
        <v>1041</v>
      </c>
      <c r="H327" s="20">
        <v>317</v>
      </c>
      <c r="I327" s="20">
        <v>299</v>
      </c>
      <c r="J327" s="29">
        <v>255</v>
      </c>
      <c r="K327" s="26">
        <f t="shared" si="38"/>
        <v>871</v>
      </c>
      <c r="L327" s="25">
        <v>330</v>
      </c>
      <c r="M327" s="25">
        <v>298</v>
      </c>
      <c r="N327" s="25">
        <v>267</v>
      </c>
      <c r="O327" s="26">
        <f t="shared" si="39"/>
        <v>895</v>
      </c>
      <c r="P327" s="57"/>
      <c r="Q327" s="57"/>
      <c r="R327" s="57"/>
      <c r="S327" s="57">
        <f t="shared" si="40"/>
        <v>0</v>
      </c>
      <c r="T327" s="25">
        <f t="shared" si="41"/>
        <v>2807</v>
      </c>
    </row>
    <row r="328" spans="3:20" ht="15.75" x14ac:dyDescent="0.25">
      <c r="C328" s="4" t="s">
        <v>53</v>
      </c>
      <c r="D328" s="25">
        <v>41</v>
      </c>
      <c r="E328" s="25">
        <v>28</v>
      </c>
      <c r="F328" s="25">
        <v>38</v>
      </c>
      <c r="G328" s="26">
        <f t="shared" si="37"/>
        <v>107</v>
      </c>
      <c r="H328" s="27">
        <v>40</v>
      </c>
      <c r="I328" s="27">
        <v>27</v>
      </c>
      <c r="J328" s="28">
        <v>33</v>
      </c>
      <c r="K328" s="26">
        <f t="shared" si="38"/>
        <v>100</v>
      </c>
      <c r="L328" s="25">
        <v>28</v>
      </c>
      <c r="M328" s="25">
        <v>33</v>
      </c>
      <c r="N328" s="25">
        <v>30</v>
      </c>
      <c r="O328" s="26">
        <f t="shared" si="39"/>
        <v>91</v>
      </c>
      <c r="P328" s="58"/>
      <c r="Q328" s="58"/>
      <c r="R328" s="58"/>
      <c r="S328" s="57">
        <f t="shared" si="40"/>
        <v>0</v>
      </c>
      <c r="T328" s="25">
        <f t="shared" si="41"/>
        <v>298</v>
      </c>
    </row>
    <row r="329" spans="3:20" ht="15.75" x14ac:dyDescent="0.25">
      <c r="C329" s="4" t="s">
        <v>54</v>
      </c>
      <c r="D329" s="25">
        <v>3</v>
      </c>
      <c r="E329" s="25">
        <v>6</v>
      </c>
      <c r="F329" s="25">
        <v>2</v>
      </c>
      <c r="G329" s="26">
        <f t="shared" si="37"/>
        <v>11</v>
      </c>
      <c r="H329" s="20">
        <v>2</v>
      </c>
      <c r="I329" s="20">
        <v>6</v>
      </c>
      <c r="J329" s="29">
        <v>2</v>
      </c>
      <c r="K329" s="26">
        <f t="shared" si="38"/>
        <v>10</v>
      </c>
      <c r="L329" s="25">
        <v>3</v>
      </c>
      <c r="M329" s="25">
        <v>2</v>
      </c>
      <c r="N329" s="25">
        <v>5</v>
      </c>
      <c r="O329" s="26">
        <f t="shared" si="39"/>
        <v>10</v>
      </c>
      <c r="P329" s="57"/>
      <c r="Q329" s="57"/>
      <c r="R329" s="57"/>
      <c r="S329" s="57">
        <f t="shared" si="40"/>
        <v>0</v>
      </c>
      <c r="T329" s="25">
        <f t="shared" si="41"/>
        <v>31</v>
      </c>
    </row>
    <row r="330" spans="3:20" ht="15.75" x14ac:dyDescent="0.25">
      <c r="C330" s="4" t="s">
        <v>57</v>
      </c>
      <c r="D330" s="25">
        <v>73</v>
      </c>
      <c r="E330" s="25">
        <v>101</v>
      </c>
      <c r="F330" s="25">
        <v>87</v>
      </c>
      <c r="G330" s="26">
        <f t="shared" si="37"/>
        <v>261</v>
      </c>
      <c r="H330" s="27">
        <v>138</v>
      </c>
      <c r="I330" s="27">
        <v>132</v>
      </c>
      <c r="J330" s="28">
        <v>128</v>
      </c>
      <c r="K330" s="26">
        <f t="shared" si="38"/>
        <v>398</v>
      </c>
      <c r="L330" s="25">
        <v>105</v>
      </c>
      <c r="M330" s="25">
        <v>130</v>
      </c>
      <c r="N330" s="25">
        <v>135</v>
      </c>
      <c r="O330" s="26">
        <f t="shared" si="39"/>
        <v>370</v>
      </c>
      <c r="P330" s="58"/>
      <c r="Q330" s="58"/>
      <c r="R330" s="58"/>
      <c r="S330" s="57">
        <f t="shared" si="40"/>
        <v>0</v>
      </c>
      <c r="T330" s="25">
        <f>S330+O330+K330+G330</f>
        <v>1029</v>
      </c>
    </row>
    <row r="331" spans="3:20" ht="15.75" x14ac:dyDescent="0.25">
      <c r="C331" s="4" t="s">
        <v>58</v>
      </c>
      <c r="D331" s="25">
        <v>634</v>
      </c>
      <c r="E331" s="25">
        <v>564</v>
      </c>
      <c r="F331" s="25">
        <v>667</v>
      </c>
      <c r="G331" s="26">
        <f>+SUM(D331:F331)</f>
        <v>1865</v>
      </c>
      <c r="H331" s="27">
        <v>962</v>
      </c>
      <c r="I331" s="27">
        <v>909</v>
      </c>
      <c r="J331" s="28">
        <v>756</v>
      </c>
      <c r="K331" s="26">
        <f t="shared" si="38"/>
        <v>2627</v>
      </c>
      <c r="L331" s="25">
        <v>981</v>
      </c>
      <c r="M331" s="25">
        <v>956</v>
      </c>
      <c r="N331" s="25">
        <v>749</v>
      </c>
      <c r="O331" s="26">
        <f>SUM(L331:N331)</f>
        <v>2686</v>
      </c>
      <c r="P331" s="58"/>
      <c r="Q331" s="58"/>
      <c r="R331" s="58"/>
      <c r="S331" s="57">
        <f t="shared" si="40"/>
        <v>0</v>
      </c>
      <c r="T331" s="25">
        <f>SUM(G331,O331,K331, S331)</f>
        <v>7178</v>
      </c>
    </row>
    <row r="332" spans="3:20" ht="15.75" x14ac:dyDescent="0.25">
      <c r="C332" s="4" t="s">
        <v>62</v>
      </c>
      <c r="D332" s="25">
        <v>0</v>
      </c>
      <c r="E332" s="25">
        <v>0</v>
      </c>
      <c r="F332" s="25">
        <v>0</v>
      </c>
      <c r="G332" s="26">
        <f>+SUM(D332:F332)</f>
        <v>0</v>
      </c>
      <c r="H332" s="25">
        <v>22</v>
      </c>
      <c r="I332" s="25">
        <v>13</v>
      </c>
      <c r="J332" s="25">
        <v>17</v>
      </c>
      <c r="K332" s="26">
        <f t="shared" si="38"/>
        <v>52</v>
      </c>
      <c r="L332" s="25">
        <v>18</v>
      </c>
      <c r="M332" s="25">
        <v>12</v>
      </c>
      <c r="N332" s="107">
        <v>0</v>
      </c>
      <c r="O332" s="26">
        <f t="shared" si="39"/>
        <v>30</v>
      </c>
      <c r="P332" s="57"/>
      <c r="Q332" s="57"/>
      <c r="R332" s="57"/>
      <c r="S332" s="57">
        <f t="shared" si="40"/>
        <v>0</v>
      </c>
      <c r="T332" s="25">
        <f>SUM(G332,O332,K332, S332)</f>
        <v>82</v>
      </c>
    </row>
    <row r="333" spans="3:20" ht="15.75" x14ac:dyDescent="0.25">
      <c r="C333" s="4" t="s">
        <v>63</v>
      </c>
      <c r="D333" s="25">
        <v>33</v>
      </c>
      <c r="E333" s="25">
        <v>45</v>
      </c>
      <c r="F333" s="25">
        <v>35</v>
      </c>
      <c r="G333" s="26">
        <f>+SUM(D333:F333)</f>
        <v>113</v>
      </c>
      <c r="H333" s="27">
        <v>33</v>
      </c>
      <c r="I333" s="27">
        <v>33</v>
      </c>
      <c r="J333" s="28">
        <v>50</v>
      </c>
      <c r="K333" s="26">
        <f t="shared" si="38"/>
        <v>116</v>
      </c>
      <c r="L333" s="25">
        <v>47</v>
      </c>
      <c r="M333" s="25">
        <v>24</v>
      </c>
      <c r="N333" s="107">
        <v>0</v>
      </c>
      <c r="O333" s="26">
        <f t="shared" si="39"/>
        <v>71</v>
      </c>
      <c r="P333" s="58"/>
      <c r="Q333" s="58"/>
      <c r="R333" s="58"/>
      <c r="S333" s="57">
        <f t="shared" si="40"/>
        <v>0</v>
      </c>
      <c r="T333" s="25">
        <f>SUM(G333,O333,K333, S333)</f>
        <v>300</v>
      </c>
    </row>
    <row r="334" spans="3:20" ht="15.75" x14ac:dyDescent="0.25">
      <c r="C334" s="4" t="s">
        <v>64</v>
      </c>
      <c r="D334" s="25">
        <v>3</v>
      </c>
      <c r="E334" s="25">
        <v>0</v>
      </c>
      <c r="F334" s="25">
        <v>0</v>
      </c>
      <c r="G334" s="26">
        <f>+SUM(D334:F334)</f>
        <v>3</v>
      </c>
      <c r="H334" s="27">
        <v>1</v>
      </c>
      <c r="I334" s="25">
        <v>1</v>
      </c>
      <c r="J334" s="25">
        <v>0</v>
      </c>
      <c r="K334" s="26">
        <f t="shared" si="38"/>
        <v>2</v>
      </c>
      <c r="L334" s="25">
        <v>2</v>
      </c>
      <c r="M334" s="25">
        <v>1</v>
      </c>
      <c r="N334" s="107">
        <v>0</v>
      </c>
      <c r="O334" s="26">
        <f t="shared" si="39"/>
        <v>3</v>
      </c>
      <c r="P334" s="57"/>
      <c r="Q334" s="57"/>
      <c r="R334" s="57"/>
      <c r="S334" s="57">
        <f t="shared" si="40"/>
        <v>0</v>
      </c>
      <c r="T334" s="25">
        <f>SUM(G334,O334,K334, S334)</f>
        <v>8</v>
      </c>
    </row>
    <row r="335" spans="3:20" ht="15.75" x14ac:dyDescent="0.25">
      <c r="C335" s="4" t="s">
        <v>142</v>
      </c>
      <c r="D335" s="25">
        <v>2</v>
      </c>
      <c r="E335" s="25">
        <v>1</v>
      </c>
      <c r="F335" s="25">
        <v>3</v>
      </c>
      <c r="G335" s="26">
        <f>+SUM(D335:F335)</f>
        <v>6</v>
      </c>
      <c r="H335" s="20">
        <v>3</v>
      </c>
      <c r="I335" s="20">
        <v>3</v>
      </c>
      <c r="J335" s="29">
        <v>120</v>
      </c>
      <c r="K335" s="26">
        <f t="shared" si="38"/>
        <v>126</v>
      </c>
      <c r="L335" s="25">
        <v>1</v>
      </c>
      <c r="M335" s="25">
        <v>1</v>
      </c>
      <c r="N335" s="107">
        <v>0</v>
      </c>
      <c r="O335" s="26">
        <f t="shared" si="39"/>
        <v>2</v>
      </c>
      <c r="P335" s="57"/>
      <c r="Q335" s="57"/>
      <c r="R335" s="57"/>
      <c r="S335" s="57">
        <f t="shared" si="40"/>
        <v>0</v>
      </c>
      <c r="T335" s="25">
        <f>SUM(G335,O335,K335, S335)</f>
        <v>134</v>
      </c>
    </row>
    <row r="336" spans="3:20" ht="15.75" x14ac:dyDescent="0.25">
      <c r="C336" s="41" t="s">
        <v>59</v>
      </c>
      <c r="D336" s="25">
        <f t="shared" ref="D336:T336" si="42">SUM(D320:D335)</f>
        <v>11080</v>
      </c>
      <c r="E336" s="25">
        <f t="shared" si="42"/>
        <v>9064</v>
      </c>
      <c r="F336" s="25">
        <f t="shared" si="42"/>
        <v>8842</v>
      </c>
      <c r="G336" s="26">
        <f t="shared" si="42"/>
        <v>28986</v>
      </c>
      <c r="H336" s="25">
        <f t="shared" si="42"/>
        <v>6647</v>
      </c>
      <c r="I336" s="25">
        <f t="shared" si="42"/>
        <v>6435</v>
      </c>
      <c r="J336" s="25">
        <f t="shared" si="42"/>
        <v>5927</v>
      </c>
      <c r="K336" s="26">
        <f t="shared" si="42"/>
        <v>19009</v>
      </c>
      <c r="L336" s="25">
        <f t="shared" si="42"/>
        <v>10021</v>
      </c>
      <c r="M336" s="25">
        <f t="shared" si="42"/>
        <v>6326</v>
      </c>
      <c r="N336" s="25">
        <f t="shared" si="42"/>
        <v>6017</v>
      </c>
      <c r="O336" s="26">
        <f t="shared" si="42"/>
        <v>22364</v>
      </c>
      <c r="P336" s="26">
        <f t="shared" si="42"/>
        <v>0</v>
      </c>
      <c r="Q336" s="26">
        <f t="shared" si="42"/>
        <v>0</v>
      </c>
      <c r="R336" s="26">
        <f t="shared" si="42"/>
        <v>0</v>
      </c>
      <c r="S336" s="26">
        <f t="shared" si="42"/>
        <v>0</v>
      </c>
      <c r="T336" s="26">
        <f t="shared" si="42"/>
        <v>70359</v>
      </c>
    </row>
    <row r="337" spans="3:20" ht="15.75" x14ac:dyDescent="0.25">
      <c r="C337" s="79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</row>
    <row r="338" spans="3:20" ht="15.75" x14ac:dyDescent="0.25">
      <c r="C338" s="79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</row>
    <row r="339" spans="3:20" ht="15.75" x14ac:dyDescent="0.25">
      <c r="C339" s="79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</row>
    <row r="340" spans="3:20" ht="15.75" x14ac:dyDescent="0.25">
      <c r="C340" s="79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</row>
    <row r="341" spans="3:20" ht="15.75" x14ac:dyDescent="0.25">
      <c r="C341" s="79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</row>
    <row r="342" spans="3:20" ht="15.75" x14ac:dyDescent="0.25">
      <c r="C342" s="79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</row>
    <row r="343" spans="3:20" ht="15.75" x14ac:dyDescent="0.25">
      <c r="C343" s="79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</row>
    <row r="344" spans="3:20" ht="15.75" x14ac:dyDescent="0.25">
      <c r="C344" s="79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</row>
    <row r="345" spans="3:20" ht="15.75" x14ac:dyDescent="0.25">
      <c r="C345" s="79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</row>
    <row r="346" spans="3:20" ht="15.75" x14ac:dyDescent="0.25">
      <c r="C346" s="79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</row>
    <row r="347" spans="3:20" ht="15.75" x14ac:dyDescent="0.25">
      <c r="C347" s="79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</row>
    <row r="348" spans="3:20" ht="15.75" x14ac:dyDescent="0.25">
      <c r="C348" s="79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</row>
    <row r="349" spans="3:20" ht="15.75" x14ac:dyDescent="0.25">
      <c r="C349" s="79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</row>
    <row r="350" spans="3:20" ht="15.75" x14ac:dyDescent="0.25">
      <c r="C350" s="79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</row>
    <row r="351" spans="3:20" ht="15.75" x14ac:dyDescent="0.25">
      <c r="C351" s="79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</row>
    <row r="352" spans="3:20" ht="15.75" x14ac:dyDescent="0.25">
      <c r="C352" s="79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</row>
    <row r="353" spans="3:20" ht="15.75" x14ac:dyDescent="0.25">
      <c r="C353" s="79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</row>
    <row r="354" spans="3:20" ht="15.75" x14ac:dyDescent="0.25">
      <c r="C354" s="79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</row>
    <row r="355" spans="3:20" ht="15.75" x14ac:dyDescent="0.25">
      <c r="C355" s="79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</row>
    <row r="356" spans="3:20" ht="15.75" x14ac:dyDescent="0.25">
      <c r="C356" s="79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</row>
    <row r="357" spans="3:20" ht="15.75" x14ac:dyDescent="0.25">
      <c r="C357" s="79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</row>
    <row r="358" spans="3:20" ht="15.75" x14ac:dyDescent="0.25">
      <c r="C358" s="79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</row>
    <row r="359" spans="3:20" ht="15.75" x14ac:dyDescent="0.25">
      <c r="C359" s="79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</row>
    <row r="360" spans="3:20" ht="15.75" x14ac:dyDescent="0.25">
      <c r="C360" s="79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</row>
    <row r="361" spans="3:20" ht="15.75" x14ac:dyDescent="0.25">
      <c r="C361" s="79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</row>
    <row r="362" spans="3:20" ht="15.75" x14ac:dyDescent="0.25">
      <c r="C362" s="79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</row>
    <row r="363" spans="3:20" ht="15.75" x14ac:dyDescent="0.25">
      <c r="C363" s="79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</row>
    <row r="364" spans="3:20" ht="15.75" x14ac:dyDescent="0.25">
      <c r="C364" s="79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</row>
    <row r="365" spans="3:20" ht="15.75" x14ac:dyDescent="0.25">
      <c r="C365" s="79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</row>
    <row r="366" spans="3:20" ht="15.75" x14ac:dyDescent="0.25">
      <c r="C366" s="79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</row>
    <row r="367" spans="3:20" ht="15.75" x14ac:dyDescent="0.25">
      <c r="C367" s="79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</row>
    <row r="368" spans="3:20" ht="15.75" x14ac:dyDescent="0.25">
      <c r="C368" s="79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</row>
    <row r="369" spans="3:20" ht="15.75" x14ac:dyDescent="0.25">
      <c r="C369" s="79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</row>
    <row r="370" spans="3:20" ht="15.75" x14ac:dyDescent="0.25">
      <c r="C370" s="79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</row>
    <row r="371" spans="3:20" ht="15.75" x14ac:dyDescent="0.25">
      <c r="C371" s="79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</row>
    <row r="372" spans="3:20" ht="15.75" x14ac:dyDescent="0.25">
      <c r="C372" s="79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</row>
    <row r="373" spans="3:20" ht="15.75" x14ac:dyDescent="0.25">
      <c r="C373" s="79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</row>
    <row r="374" spans="3:20" ht="15.75" x14ac:dyDescent="0.25">
      <c r="C374" s="79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</row>
    <row r="375" spans="3:20" ht="15.75" x14ac:dyDescent="0.25">
      <c r="C375" s="79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</row>
    <row r="376" spans="3:20" ht="15.75" x14ac:dyDescent="0.25">
      <c r="C376" s="79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</row>
    <row r="377" spans="3:20" ht="15.75" x14ac:dyDescent="0.25">
      <c r="C377" s="79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</row>
    <row r="378" spans="3:20" ht="15.75" x14ac:dyDescent="0.25">
      <c r="C378" s="79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</row>
    <row r="379" spans="3:20" ht="15.75" x14ac:dyDescent="0.25">
      <c r="C379" s="79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</row>
    <row r="380" spans="3:20" ht="15.75" x14ac:dyDescent="0.25">
      <c r="C380" s="79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</row>
    <row r="381" spans="3:20" ht="15.75" x14ac:dyDescent="0.25">
      <c r="C381" s="79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</row>
    <row r="382" spans="3:20" ht="15.75" x14ac:dyDescent="0.25">
      <c r="C382" s="2"/>
      <c r="D382" s="3"/>
      <c r="E382" s="3"/>
      <c r="F382" s="3"/>
      <c r="G382" s="8"/>
      <c r="H382" s="3"/>
      <c r="I382" s="3"/>
      <c r="J382" s="3"/>
      <c r="K382" s="8"/>
      <c r="L382" s="3"/>
      <c r="M382" s="3"/>
      <c r="N382" s="3"/>
      <c r="O382" s="8"/>
      <c r="P382" s="70"/>
      <c r="Q382" s="70"/>
      <c r="R382" s="70"/>
      <c r="S382" s="71"/>
    </row>
    <row r="383" spans="3:20" ht="16.5" thickBot="1" x14ac:dyDescent="0.3">
      <c r="C383" s="2"/>
      <c r="D383" s="3"/>
      <c r="E383" s="3"/>
      <c r="F383" s="3"/>
      <c r="G383" s="8"/>
      <c r="H383" s="3"/>
      <c r="I383" s="3"/>
      <c r="J383" s="3"/>
      <c r="K383" s="8"/>
      <c r="L383" s="3"/>
      <c r="M383" s="3"/>
      <c r="N383" s="3"/>
      <c r="O383" s="8"/>
      <c r="P383" s="70"/>
      <c r="Q383" s="70"/>
      <c r="R383" s="70"/>
      <c r="S383" s="71"/>
      <c r="T383" s="7"/>
    </row>
    <row r="384" spans="3:20" ht="15.75" x14ac:dyDescent="0.25">
      <c r="C384" s="124" t="s">
        <v>70</v>
      </c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6"/>
    </row>
    <row r="385" spans="3:20" ht="15.75" x14ac:dyDescent="0.25">
      <c r="C385" s="118" t="s">
        <v>61</v>
      </c>
      <c r="D385" s="120" t="s">
        <v>2</v>
      </c>
      <c r="E385" s="120"/>
      <c r="F385" s="120"/>
      <c r="G385" s="120"/>
      <c r="H385" s="120" t="s">
        <v>3</v>
      </c>
      <c r="I385" s="120"/>
      <c r="J385" s="120"/>
      <c r="K385" s="120"/>
      <c r="L385" s="120" t="s">
        <v>4</v>
      </c>
      <c r="M385" s="120"/>
      <c r="N385" s="120"/>
      <c r="O385" s="120"/>
      <c r="P385" s="120" t="s">
        <v>5</v>
      </c>
      <c r="Q385" s="120"/>
      <c r="R385" s="120"/>
      <c r="S385" s="120"/>
      <c r="T385" s="122" t="s">
        <v>6</v>
      </c>
    </row>
    <row r="386" spans="3:20" ht="16.5" thickBot="1" x14ac:dyDescent="0.3">
      <c r="C386" s="119"/>
      <c r="D386" s="40" t="s">
        <v>7</v>
      </c>
      <c r="E386" s="40" t="s">
        <v>8</v>
      </c>
      <c r="F386" s="40" t="s">
        <v>9</v>
      </c>
      <c r="G386" s="40" t="s">
        <v>10</v>
      </c>
      <c r="H386" s="40" t="s">
        <v>11</v>
      </c>
      <c r="I386" s="40" t="s">
        <v>12</v>
      </c>
      <c r="J386" s="40" t="s">
        <v>13</v>
      </c>
      <c r="K386" s="40" t="s">
        <v>14</v>
      </c>
      <c r="L386" s="40" t="s">
        <v>15</v>
      </c>
      <c r="M386" s="40" t="s">
        <v>16</v>
      </c>
      <c r="N386" s="40" t="s">
        <v>17</v>
      </c>
      <c r="O386" s="40" t="s">
        <v>18</v>
      </c>
      <c r="P386" s="40" t="s">
        <v>19</v>
      </c>
      <c r="Q386" s="40" t="s">
        <v>20</v>
      </c>
      <c r="R386" s="40" t="s">
        <v>21</v>
      </c>
      <c r="S386" s="40" t="s">
        <v>22</v>
      </c>
      <c r="T386" s="123"/>
    </row>
    <row r="387" spans="3:20" ht="15.75" x14ac:dyDescent="0.25">
      <c r="C387" s="5" t="s">
        <v>23</v>
      </c>
      <c r="D387" s="25">
        <v>714</v>
      </c>
      <c r="E387" s="25">
        <v>629</v>
      </c>
      <c r="F387" s="25">
        <v>646</v>
      </c>
      <c r="G387" s="26">
        <f>+SUM(D387:F387)</f>
        <v>1989</v>
      </c>
      <c r="H387" s="86">
        <v>634</v>
      </c>
      <c r="I387" s="86">
        <v>598</v>
      </c>
      <c r="J387" s="98">
        <v>549</v>
      </c>
      <c r="K387" s="26">
        <f>SUM(H387:J387)</f>
        <v>1781</v>
      </c>
      <c r="L387" s="25">
        <v>668</v>
      </c>
      <c r="M387" s="25">
        <v>649</v>
      </c>
      <c r="N387" s="25">
        <v>609</v>
      </c>
      <c r="O387" s="26">
        <f>SUM(L387:N387)</f>
        <v>1926</v>
      </c>
      <c r="P387" s="57"/>
      <c r="Q387" s="57"/>
      <c r="R387" s="57"/>
      <c r="S387" s="57">
        <f>SUM(P387:R387)</f>
        <v>0</v>
      </c>
      <c r="T387" s="25">
        <f>SUM(G387,O387,K387, S387)</f>
        <v>5696</v>
      </c>
    </row>
    <row r="388" spans="3:20" ht="15.75" x14ac:dyDescent="0.25">
      <c r="C388" s="4" t="s">
        <v>24</v>
      </c>
      <c r="D388" s="25">
        <v>598</v>
      </c>
      <c r="E388" s="25">
        <v>584</v>
      </c>
      <c r="F388" s="25">
        <v>612</v>
      </c>
      <c r="G388" s="26">
        <f t="shared" ref="G388:G399" si="43">+SUM(D388:F388)</f>
        <v>1794</v>
      </c>
      <c r="H388" s="86">
        <v>660</v>
      </c>
      <c r="I388" s="86">
        <v>589</v>
      </c>
      <c r="J388" s="98">
        <v>551</v>
      </c>
      <c r="K388" s="26">
        <f t="shared" ref="K388:K399" si="44">SUM(H388:J388)</f>
        <v>1800</v>
      </c>
      <c r="L388" s="25">
        <v>622</v>
      </c>
      <c r="M388" s="25">
        <v>595</v>
      </c>
      <c r="N388" s="25">
        <v>591</v>
      </c>
      <c r="O388" s="26">
        <f t="shared" ref="O388:O400" si="45">SUM(L388:N388)</f>
        <v>1808</v>
      </c>
      <c r="P388" s="57"/>
      <c r="Q388" s="57"/>
      <c r="R388" s="57"/>
      <c r="S388" s="57">
        <f t="shared" ref="S388:S399" si="46">SUM(P388:R388)</f>
        <v>0</v>
      </c>
      <c r="T388" s="25">
        <f t="shared" ref="T388:T399" si="47">SUM(G388,O388,K388, S388)</f>
        <v>5402</v>
      </c>
    </row>
    <row r="389" spans="3:20" ht="15.75" x14ac:dyDescent="0.25">
      <c r="C389" s="4" t="s">
        <v>49</v>
      </c>
      <c r="D389" s="25">
        <v>1528</v>
      </c>
      <c r="E389" s="25">
        <v>1275</v>
      </c>
      <c r="F389" s="25">
        <v>1111</v>
      </c>
      <c r="G389" s="26">
        <f t="shared" si="43"/>
        <v>3914</v>
      </c>
      <c r="H389" s="85">
        <v>16</v>
      </c>
      <c r="I389" s="85">
        <v>22</v>
      </c>
      <c r="J389" s="98">
        <v>19</v>
      </c>
      <c r="K389" s="26">
        <f t="shared" si="44"/>
        <v>57</v>
      </c>
      <c r="L389" s="25">
        <v>19</v>
      </c>
      <c r="M389" s="25">
        <v>21</v>
      </c>
      <c r="N389" s="25">
        <v>23</v>
      </c>
      <c r="O389" s="26">
        <f t="shared" si="45"/>
        <v>63</v>
      </c>
      <c r="P389" s="57"/>
      <c r="Q389" s="57"/>
      <c r="R389" s="57"/>
      <c r="S389" s="57">
        <f>SUM(P389:R389)</f>
        <v>0</v>
      </c>
      <c r="T389" s="25">
        <f t="shared" si="47"/>
        <v>4034</v>
      </c>
    </row>
    <row r="390" spans="3:20" ht="15.75" x14ac:dyDescent="0.25">
      <c r="C390" s="4" t="s">
        <v>131</v>
      </c>
      <c r="D390" s="25">
        <v>115</v>
      </c>
      <c r="E390" s="25">
        <v>69</v>
      </c>
      <c r="F390" s="25">
        <v>75</v>
      </c>
      <c r="G390" s="26">
        <f>+SUM(D390:F390)</f>
        <v>259</v>
      </c>
      <c r="H390" s="20">
        <v>70</v>
      </c>
      <c r="I390" s="20">
        <v>100</v>
      </c>
      <c r="J390" s="29">
        <v>76</v>
      </c>
      <c r="K390" s="26">
        <f>SUM(H390:J390)</f>
        <v>246</v>
      </c>
      <c r="L390" s="25">
        <v>1347</v>
      </c>
      <c r="M390" s="25">
        <v>88</v>
      </c>
      <c r="N390" s="25">
        <v>69</v>
      </c>
      <c r="O390" s="26">
        <f>SUM(L390:N390)</f>
        <v>1504</v>
      </c>
      <c r="P390" s="57"/>
      <c r="Q390" s="57"/>
      <c r="R390" s="57"/>
      <c r="S390" s="57">
        <f>SUM(P390:R390)</f>
        <v>0</v>
      </c>
      <c r="T390" s="25">
        <f>SUM(G390,O390,K390, S390)</f>
        <v>2009</v>
      </c>
    </row>
    <row r="391" spans="3:20" ht="15.75" x14ac:dyDescent="0.25">
      <c r="C391" s="4" t="s">
        <v>50</v>
      </c>
      <c r="D391" s="25">
        <v>4</v>
      </c>
      <c r="E391" s="25">
        <v>2</v>
      </c>
      <c r="F391" s="25">
        <v>2</v>
      </c>
      <c r="G391" s="26">
        <f>+SUM(D391:F391)</f>
        <v>8</v>
      </c>
      <c r="H391" s="27">
        <v>4</v>
      </c>
      <c r="I391" s="27">
        <v>0</v>
      </c>
      <c r="J391" s="28">
        <v>0</v>
      </c>
      <c r="K391" s="26">
        <f>SUM(H391:J391)</f>
        <v>4</v>
      </c>
      <c r="L391" s="25">
        <v>0</v>
      </c>
      <c r="M391" s="25">
        <v>0</v>
      </c>
      <c r="N391" s="25">
        <v>0</v>
      </c>
      <c r="O391" s="26">
        <v>0</v>
      </c>
      <c r="P391" s="57"/>
      <c r="Q391" s="57"/>
      <c r="R391" s="57"/>
      <c r="S391" s="57">
        <v>0</v>
      </c>
      <c r="T391" s="25">
        <f>SUM(G391,O391,K391, S391)</f>
        <v>12</v>
      </c>
    </row>
    <row r="392" spans="3:20" ht="15.75" x14ac:dyDescent="0.25">
      <c r="C392" s="4" t="s">
        <v>51</v>
      </c>
      <c r="D392" s="25">
        <v>1184</v>
      </c>
      <c r="E392" s="25">
        <v>947</v>
      </c>
      <c r="F392" s="25">
        <v>834</v>
      </c>
      <c r="G392" s="26">
        <f t="shared" si="43"/>
        <v>2965</v>
      </c>
      <c r="H392" s="27">
        <v>903</v>
      </c>
      <c r="I392" s="27">
        <v>770</v>
      </c>
      <c r="J392" s="28">
        <v>779</v>
      </c>
      <c r="K392" s="26">
        <f t="shared" si="44"/>
        <v>2452</v>
      </c>
      <c r="L392" s="25">
        <v>1011</v>
      </c>
      <c r="M392" s="25">
        <v>897</v>
      </c>
      <c r="N392" s="25">
        <v>763</v>
      </c>
      <c r="O392" s="26">
        <f t="shared" si="45"/>
        <v>2671</v>
      </c>
      <c r="P392" s="58"/>
      <c r="Q392" s="58"/>
      <c r="R392" s="58"/>
      <c r="S392" s="57">
        <f t="shared" si="46"/>
        <v>0</v>
      </c>
      <c r="T392" s="25">
        <f t="shared" si="47"/>
        <v>8088</v>
      </c>
    </row>
    <row r="393" spans="3:20" ht="15.75" x14ac:dyDescent="0.25">
      <c r="C393" s="4" t="s">
        <v>52</v>
      </c>
      <c r="D393" s="25">
        <v>273</v>
      </c>
      <c r="E393" s="25">
        <v>252</v>
      </c>
      <c r="F393" s="25">
        <v>216</v>
      </c>
      <c r="G393" s="26">
        <f t="shared" si="43"/>
        <v>741</v>
      </c>
      <c r="H393" s="27">
        <v>238</v>
      </c>
      <c r="I393" s="27">
        <v>219</v>
      </c>
      <c r="J393" s="28">
        <v>212</v>
      </c>
      <c r="K393" s="26">
        <f t="shared" si="44"/>
        <v>669</v>
      </c>
      <c r="L393" s="25">
        <v>277</v>
      </c>
      <c r="M393" s="25">
        <v>236</v>
      </c>
      <c r="N393" s="25">
        <v>233</v>
      </c>
      <c r="O393" s="26">
        <f t="shared" si="45"/>
        <v>746</v>
      </c>
      <c r="P393" s="58"/>
      <c r="Q393" s="58"/>
      <c r="R393" s="58"/>
      <c r="S393" s="57">
        <f t="shared" si="46"/>
        <v>0</v>
      </c>
      <c r="T393" s="25">
        <f t="shared" si="47"/>
        <v>2156</v>
      </c>
    </row>
    <row r="394" spans="3:20" ht="15.75" x14ac:dyDescent="0.25">
      <c r="C394" s="4" t="s">
        <v>53</v>
      </c>
      <c r="D394" s="25">
        <v>35</v>
      </c>
      <c r="E394" s="25">
        <v>43</v>
      </c>
      <c r="F394" s="25">
        <v>29</v>
      </c>
      <c r="G394" s="26">
        <f t="shared" si="43"/>
        <v>107</v>
      </c>
      <c r="H394" s="20">
        <v>42</v>
      </c>
      <c r="I394" s="20">
        <v>36</v>
      </c>
      <c r="J394" s="29">
        <v>37</v>
      </c>
      <c r="K394" s="26">
        <f t="shared" si="44"/>
        <v>115</v>
      </c>
      <c r="L394" s="25">
        <v>36</v>
      </c>
      <c r="M394" s="25">
        <v>53</v>
      </c>
      <c r="N394" s="25">
        <v>35</v>
      </c>
      <c r="O394" s="26">
        <f t="shared" si="45"/>
        <v>124</v>
      </c>
      <c r="P394" s="57"/>
      <c r="Q394" s="57"/>
      <c r="R394" s="57"/>
      <c r="S394" s="57">
        <f t="shared" si="46"/>
        <v>0</v>
      </c>
      <c r="T394" s="25">
        <f t="shared" si="47"/>
        <v>346</v>
      </c>
    </row>
    <row r="395" spans="3:20" ht="15.75" x14ac:dyDescent="0.25">
      <c r="C395" s="4" t="s">
        <v>54</v>
      </c>
      <c r="D395" s="25">
        <v>6</v>
      </c>
      <c r="E395" s="25">
        <v>5</v>
      </c>
      <c r="F395" s="25">
        <v>5</v>
      </c>
      <c r="G395" s="26">
        <f t="shared" si="43"/>
        <v>16</v>
      </c>
      <c r="H395" s="27">
        <v>3</v>
      </c>
      <c r="I395" s="27">
        <v>2</v>
      </c>
      <c r="J395" s="28">
        <v>3</v>
      </c>
      <c r="K395" s="26">
        <f t="shared" si="44"/>
        <v>8</v>
      </c>
      <c r="L395" s="25">
        <v>4</v>
      </c>
      <c r="M395" s="25">
        <v>2</v>
      </c>
      <c r="N395" s="25">
        <v>7</v>
      </c>
      <c r="O395" s="26">
        <f t="shared" si="45"/>
        <v>13</v>
      </c>
      <c r="P395" s="58"/>
      <c r="Q395" s="58"/>
      <c r="R395" s="58"/>
      <c r="S395" s="57">
        <f t="shared" si="46"/>
        <v>0</v>
      </c>
      <c r="T395" s="25">
        <f t="shared" si="47"/>
        <v>37</v>
      </c>
    </row>
    <row r="396" spans="3:20" ht="15.75" x14ac:dyDescent="0.25">
      <c r="C396" s="4" t="s">
        <v>71</v>
      </c>
      <c r="D396" s="25">
        <v>157</v>
      </c>
      <c r="E396" s="25">
        <v>135</v>
      </c>
      <c r="F396" s="25">
        <v>117</v>
      </c>
      <c r="G396" s="26">
        <f t="shared" si="43"/>
        <v>409</v>
      </c>
      <c r="H396" s="20">
        <v>154</v>
      </c>
      <c r="I396" s="25">
        <v>137</v>
      </c>
      <c r="J396" s="29">
        <v>130</v>
      </c>
      <c r="K396" s="26">
        <f t="shared" si="44"/>
        <v>421</v>
      </c>
      <c r="L396" s="25">
        <v>139</v>
      </c>
      <c r="M396" s="25">
        <v>88</v>
      </c>
      <c r="N396" s="25">
        <v>96</v>
      </c>
      <c r="O396" s="26">
        <f t="shared" si="45"/>
        <v>323</v>
      </c>
      <c r="P396" s="57"/>
      <c r="Q396" s="57"/>
      <c r="R396" s="57"/>
      <c r="S396" s="57">
        <f t="shared" si="46"/>
        <v>0</v>
      </c>
      <c r="T396" s="25">
        <f t="shared" si="47"/>
        <v>1153</v>
      </c>
    </row>
    <row r="397" spans="3:20" ht="15.75" x14ac:dyDescent="0.25">
      <c r="C397" s="4" t="s">
        <v>56</v>
      </c>
      <c r="D397" s="25">
        <v>0</v>
      </c>
      <c r="E397" s="25">
        <v>0</v>
      </c>
      <c r="F397" s="25">
        <v>0</v>
      </c>
      <c r="G397" s="26">
        <f t="shared" si="43"/>
        <v>0</v>
      </c>
      <c r="H397" s="20">
        <v>0</v>
      </c>
      <c r="I397" s="20">
        <v>0</v>
      </c>
      <c r="J397" s="29">
        <v>0</v>
      </c>
      <c r="K397" s="26">
        <f t="shared" si="44"/>
        <v>0</v>
      </c>
      <c r="L397" s="25">
        <v>0</v>
      </c>
      <c r="M397" s="25">
        <v>0</v>
      </c>
      <c r="N397" s="25">
        <v>0</v>
      </c>
      <c r="O397" s="26">
        <f t="shared" si="45"/>
        <v>0</v>
      </c>
      <c r="P397" s="57"/>
      <c r="Q397" s="57"/>
      <c r="R397" s="57"/>
      <c r="S397" s="57">
        <f t="shared" si="46"/>
        <v>0</v>
      </c>
      <c r="T397" s="25">
        <f t="shared" si="47"/>
        <v>0</v>
      </c>
    </row>
    <row r="398" spans="3:20" ht="15.75" x14ac:dyDescent="0.25">
      <c r="C398" s="4" t="s">
        <v>57</v>
      </c>
      <c r="D398" s="25">
        <v>74</v>
      </c>
      <c r="E398" s="25">
        <v>113</v>
      </c>
      <c r="F398" s="25">
        <v>88</v>
      </c>
      <c r="G398" s="26">
        <f t="shared" si="43"/>
        <v>275</v>
      </c>
      <c r="H398" s="25">
        <v>155</v>
      </c>
      <c r="I398" s="25">
        <v>147</v>
      </c>
      <c r="J398" s="25">
        <v>121</v>
      </c>
      <c r="K398" s="26">
        <f t="shared" si="44"/>
        <v>423</v>
      </c>
      <c r="L398" s="25">
        <v>128</v>
      </c>
      <c r="M398" s="25">
        <v>153</v>
      </c>
      <c r="N398" s="25">
        <v>131</v>
      </c>
      <c r="O398" s="26">
        <f t="shared" si="45"/>
        <v>412</v>
      </c>
      <c r="P398" s="57"/>
      <c r="Q398" s="57"/>
      <c r="R398" s="57"/>
      <c r="S398" s="57">
        <f t="shared" si="46"/>
        <v>0</v>
      </c>
      <c r="T398" s="25">
        <f t="shared" si="47"/>
        <v>1110</v>
      </c>
    </row>
    <row r="399" spans="3:20" ht="15.75" x14ac:dyDescent="0.25">
      <c r="C399" s="4" t="s">
        <v>58</v>
      </c>
      <c r="D399" s="25">
        <v>241</v>
      </c>
      <c r="E399" s="25">
        <v>280</v>
      </c>
      <c r="F399" s="25">
        <v>244</v>
      </c>
      <c r="G399" s="26">
        <f t="shared" si="43"/>
        <v>765</v>
      </c>
      <c r="H399" s="27">
        <v>369</v>
      </c>
      <c r="I399" s="27">
        <v>445</v>
      </c>
      <c r="J399" s="28">
        <v>394</v>
      </c>
      <c r="K399" s="26">
        <f t="shared" si="44"/>
        <v>1208</v>
      </c>
      <c r="L399" s="25">
        <v>417</v>
      </c>
      <c r="M399" s="25">
        <v>369</v>
      </c>
      <c r="N399" s="25">
        <v>334</v>
      </c>
      <c r="O399" s="26">
        <f t="shared" si="45"/>
        <v>1120</v>
      </c>
      <c r="P399" s="58"/>
      <c r="Q399" s="58"/>
      <c r="R399" s="58"/>
      <c r="S399" s="57">
        <f t="shared" si="46"/>
        <v>0</v>
      </c>
      <c r="T399" s="25">
        <f t="shared" si="47"/>
        <v>3093</v>
      </c>
    </row>
    <row r="400" spans="3:20" ht="15.75" x14ac:dyDescent="0.25">
      <c r="C400" s="4" t="s">
        <v>36</v>
      </c>
      <c r="D400" s="25"/>
      <c r="E400" s="25"/>
      <c r="F400" s="25"/>
      <c r="G400" s="26"/>
      <c r="H400" s="27"/>
      <c r="I400" s="27"/>
      <c r="J400" s="28"/>
      <c r="K400" s="26"/>
      <c r="L400" s="25">
        <v>2</v>
      </c>
      <c r="M400" s="25">
        <v>3</v>
      </c>
      <c r="N400" s="25">
        <v>8</v>
      </c>
      <c r="O400" s="26">
        <f t="shared" si="45"/>
        <v>13</v>
      </c>
      <c r="P400" s="58"/>
      <c r="Q400" s="58"/>
      <c r="R400" s="58"/>
      <c r="S400" s="57">
        <v>0</v>
      </c>
      <c r="T400" s="25">
        <f>S400+O400+K400+G400</f>
        <v>13</v>
      </c>
    </row>
    <row r="401" spans="3:20" ht="15.75" x14ac:dyDescent="0.25">
      <c r="C401" s="41" t="s">
        <v>59</v>
      </c>
      <c r="D401" s="25">
        <f t="shared" ref="D401:K401" si="48">SUM(D387:D399)</f>
        <v>4929</v>
      </c>
      <c r="E401" s="25">
        <f t="shared" si="48"/>
        <v>4334</v>
      </c>
      <c r="F401" s="25">
        <f t="shared" si="48"/>
        <v>3979</v>
      </c>
      <c r="G401" s="26">
        <f t="shared" si="48"/>
        <v>13242</v>
      </c>
      <c r="H401" s="25">
        <f t="shared" si="48"/>
        <v>3248</v>
      </c>
      <c r="I401" s="25">
        <f t="shared" si="48"/>
        <v>3065</v>
      </c>
      <c r="J401" s="25">
        <f t="shared" si="48"/>
        <v>2871</v>
      </c>
      <c r="K401" s="26">
        <f t="shared" si="48"/>
        <v>9184</v>
      </c>
      <c r="L401" s="25">
        <f>SUM(L387:L400)</f>
        <v>4670</v>
      </c>
      <c r="M401" s="25">
        <f>SUM(M387:M400)</f>
        <v>3154</v>
      </c>
      <c r="N401" s="25">
        <f>SUM(N387:N400)</f>
        <v>2899</v>
      </c>
      <c r="O401" s="26">
        <f>SUM(O387:O400)</f>
        <v>10723</v>
      </c>
      <c r="P401" s="26">
        <f>SUM(P387:P399)</f>
        <v>0</v>
      </c>
      <c r="Q401" s="26">
        <f>SUM(Q387:Q399)</f>
        <v>0</v>
      </c>
      <c r="R401" s="26">
        <f>SUM(R387:R399)</f>
        <v>0</v>
      </c>
      <c r="S401" s="26">
        <f>SUM(S387:S399)</f>
        <v>0</v>
      </c>
      <c r="T401" s="26">
        <f>SUM(T387:T400)</f>
        <v>33149</v>
      </c>
    </row>
    <row r="402" spans="3:20" ht="15.75" x14ac:dyDescent="0.25">
      <c r="C402" s="79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</row>
    <row r="403" spans="3:20" ht="15.75" x14ac:dyDescent="0.25">
      <c r="C403" s="79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</row>
    <row r="404" spans="3:20" ht="15.75" x14ac:dyDescent="0.25">
      <c r="C404" s="79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</row>
    <row r="405" spans="3:20" ht="15.75" x14ac:dyDescent="0.25">
      <c r="C405" s="79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</row>
    <row r="406" spans="3:20" ht="15.75" x14ac:dyDescent="0.25">
      <c r="C406" s="79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</row>
    <row r="407" spans="3:20" ht="15.75" x14ac:dyDescent="0.25">
      <c r="C407" s="79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</row>
    <row r="408" spans="3:20" ht="15.75" x14ac:dyDescent="0.25">
      <c r="C408" s="79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</row>
    <row r="409" spans="3:20" ht="15.75" x14ac:dyDescent="0.25">
      <c r="C409" s="79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</row>
    <row r="410" spans="3:20" ht="15.75" x14ac:dyDescent="0.25">
      <c r="C410" s="79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</row>
    <row r="411" spans="3:20" ht="15.75" x14ac:dyDescent="0.25">
      <c r="C411" s="79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</row>
    <row r="412" spans="3:20" ht="15.75" x14ac:dyDescent="0.25">
      <c r="C412" s="79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</row>
    <row r="413" spans="3:20" ht="15.75" x14ac:dyDescent="0.25">
      <c r="C413" s="79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</row>
    <row r="414" spans="3:20" ht="15.75" x14ac:dyDescent="0.25">
      <c r="C414" s="79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</row>
    <row r="415" spans="3:20" ht="15.75" x14ac:dyDescent="0.25">
      <c r="C415" s="79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</row>
    <row r="416" spans="3:20" ht="15.75" x14ac:dyDescent="0.25">
      <c r="C416" s="79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</row>
    <row r="417" spans="3:20" ht="15.75" x14ac:dyDescent="0.25">
      <c r="C417" s="79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</row>
    <row r="418" spans="3:20" ht="15.75" x14ac:dyDescent="0.25">
      <c r="C418" s="79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</row>
    <row r="419" spans="3:20" ht="15.75" x14ac:dyDescent="0.25">
      <c r="C419" s="79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</row>
    <row r="420" spans="3:20" ht="15.75" x14ac:dyDescent="0.25">
      <c r="C420" s="79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</row>
    <row r="421" spans="3:20" ht="15.75" x14ac:dyDescent="0.25">
      <c r="C421" s="79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</row>
    <row r="422" spans="3:20" ht="15.75" x14ac:dyDescent="0.25">
      <c r="C422" s="79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</row>
    <row r="423" spans="3:20" ht="15.75" x14ac:dyDescent="0.25">
      <c r="C423" s="79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</row>
    <row r="424" spans="3:20" ht="15.75" x14ac:dyDescent="0.25">
      <c r="C424" s="79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</row>
    <row r="425" spans="3:20" ht="15.75" x14ac:dyDescent="0.25">
      <c r="C425" s="79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</row>
    <row r="426" spans="3:20" ht="15.75" x14ac:dyDescent="0.25">
      <c r="C426" s="79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</row>
    <row r="427" spans="3:20" ht="15.75" x14ac:dyDescent="0.25">
      <c r="C427" s="79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</row>
    <row r="428" spans="3:20" ht="15.75" x14ac:dyDescent="0.25">
      <c r="C428" s="79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</row>
    <row r="429" spans="3:20" ht="15.75" x14ac:dyDescent="0.25">
      <c r="C429" s="79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</row>
    <row r="430" spans="3:20" ht="15.75" x14ac:dyDescent="0.25">
      <c r="C430" s="79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</row>
    <row r="431" spans="3:20" ht="15.75" x14ac:dyDescent="0.25">
      <c r="C431" s="79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</row>
    <row r="432" spans="3:20" ht="15.75" x14ac:dyDescent="0.25">
      <c r="C432" s="79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</row>
    <row r="433" spans="3:20" ht="15.75" x14ac:dyDescent="0.25">
      <c r="C433" s="79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</row>
    <row r="434" spans="3:20" ht="15.75" x14ac:dyDescent="0.25">
      <c r="C434" s="79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</row>
    <row r="435" spans="3:20" ht="15.75" x14ac:dyDescent="0.25">
      <c r="C435" s="79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</row>
    <row r="436" spans="3:20" ht="15.75" x14ac:dyDescent="0.25">
      <c r="C436" s="79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</row>
    <row r="437" spans="3:20" ht="15.75" x14ac:dyDescent="0.25">
      <c r="C437" s="79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</row>
    <row r="438" spans="3:20" ht="15.75" x14ac:dyDescent="0.25">
      <c r="C438" s="79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</row>
    <row r="439" spans="3:20" ht="15.75" x14ac:dyDescent="0.25">
      <c r="C439" s="79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</row>
    <row r="440" spans="3:20" ht="15.75" x14ac:dyDescent="0.25">
      <c r="C440" s="79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</row>
    <row r="441" spans="3:20" ht="15.75" x14ac:dyDescent="0.25">
      <c r="C441" s="79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</row>
    <row r="442" spans="3:20" ht="15.75" x14ac:dyDescent="0.25">
      <c r="C442" s="79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</row>
    <row r="443" spans="3:20" ht="15.75" x14ac:dyDescent="0.25">
      <c r="C443" s="79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</row>
    <row r="444" spans="3:20" ht="15.75" x14ac:dyDescent="0.25">
      <c r="C444" s="79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</row>
    <row r="445" spans="3:20" ht="15.75" x14ac:dyDescent="0.25">
      <c r="C445" s="79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</row>
    <row r="446" spans="3:20" ht="16.5" thickBot="1" x14ac:dyDescent="0.3">
      <c r="C446" s="2"/>
      <c r="D446" s="3"/>
      <c r="E446" s="3"/>
      <c r="F446" s="3"/>
      <c r="G446" s="8"/>
      <c r="H446" s="3"/>
      <c r="I446" s="3"/>
      <c r="J446" s="3"/>
      <c r="K446" s="8"/>
      <c r="L446" s="3"/>
      <c r="M446" s="3"/>
      <c r="N446" s="3"/>
      <c r="O446" s="8"/>
      <c r="P446" s="70"/>
      <c r="Q446" s="70"/>
      <c r="R446" s="70"/>
      <c r="S446" s="71"/>
      <c r="T446" s="7"/>
    </row>
    <row r="447" spans="3:20" ht="15.75" x14ac:dyDescent="0.25">
      <c r="C447" s="124" t="s">
        <v>72</v>
      </c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6"/>
    </row>
    <row r="448" spans="3:20" ht="15.75" x14ac:dyDescent="0.25">
      <c r="C448" s="118" t="s">
        <v>61</v>
      </c>
      <c r="D448" s="120" t="s">
        <v>2</v>
      </c>
      <c r="E448" s="120"/>
      <c r="F448" s="120"/>
      <c r="G448" s="120"/>
      <c r="H448" s="120" t="s">
        <v>3</v>
      </c>
      <c r="I448" s="120"/>
      <c r="J448" s="120"/>
      <c r="K448" s="120"/>
      <c r="L448" s="120" t="s">
        <v>4</v>
      </c>
      <c r="M448" s="120"/>
      <c r="N448" s="120"/>
      <c r="O448" s="120"/>
      <c r="P448" s="120" t="s">
        <v>5</v>
      </c>
      <c r="Q448" s="120"/>
      <c r="R448" s="120"/>
      <c r="S448" s="120"/>
      <c r="T448" s="122" t="s">
        <v>6</v>
      </c>
    </row>
    <row r="449" spans="3:20" ht="16.5" thickBot="1" x14ac:dyDescent="0.3">
      <c r="C449" s="119"/>
      <c r="D449" s="40" t="s">
        <v>7</v>
      </c>
      <c r="E449" s="40" t="s">
        <v>8</v>
      </c>
      <c r="F449" s="40" t="s">
        <v>9</v>
      </c>
      <c r="G449" s="40" t="s">
        <v>10</v>
      </c>
      <c r="H449" s="40" t="s">
        <v>11</v>
      </c>
      <c r="I449" s="40" t="s">
        <v>12</v>
      </c>
      <c r="J449" s="40" t="s">
        <v>13</v>
      </c>
      <c r="K449" s="40" t="s">
        <v>14</v>
      </c>
      <c r="L449" s="40" t="s">
        <v>15</v>
      </c>
      <c r="M449" s="40" t="s">
        <v>16</v>
      </c>
      <c r="N449" s="40" t="s">
        <v>17</v>
      </c>
      <c r="O449" s="40" t="s">
        <v>18</v>
      </c>
      <c r="P449" s="40" t="s">
        <v>19</v>
      </c>
      <c r="Q449" s="40" t="s">
        <v>20</v>
      </c>
      <c r="R449" s="40" t="s">
        <v>21</v>
      </c>
      <c r="S449" s="40" t="s">
        <v>22</v>
      </c>
      <c r="T449" s="123"/>
    </row>
    <row r="450" spans="3:20" ht="15.75" x14ac:dyDescent="0.25">
      <c r="C450" s="5" t="s">
        <v>23</v>
      </c>
      <c r="D450" s="25">
        <v>583</v>
      </c>
      <c r="E450" s="25">
        <v>526</v>
      </c>
      <c r="F450" s="25">
        <v>480</v>
      </c>
      <c r="G450" s="26">
        <f>+SUM(D450:F450)</f>
        <v>1589</v>
      </c>
      <c r="H450" s="20">
        <v>529</v>
      </c>
      <c r="I450" s="20">
        <v>506</v>
      </c>
      <c r="J450" s="29">
        <v>383</v>
      </c>
      <c r="K450" s="26">
        <f>SUM(H450:J450)</f>
        <v>1418</v>
      </c>
      <c r="L450" s="25">
        <v>567</v>
      </c>
      <c r="M450" s="25">
        <v>444</v>
      </c>
      <c r="N450" s="25">
        <v>411</v>
      </c>
      <c r="O450" s="26">
        <f>SUM(L450:N450)</f>
        <v>1422</v>
      </c>
      <c r="P450" s="57"/>
      <c r="Q450" s="57"/>
      <c r="R450" s="57"/>
      <c r="S450" s="57">
        <f>SUM(P450:R450)</f>
        <v>0</v>
      </c>
      <c r="T450" s="26">
        <f>SUM(G450,O450,K450, S450)</f>
        <v>4429</v>
      </c>
    </row>
    <row r="451" spans="3:20" ht="15.75" x14ac:dyDescent="0.25">
      <c r="C451" s="4" t="s">
        <v>24</v>
      </c>
      <c r="D451" s="25">
        <v>390</v>
      </c>
      <c r="E451" s="25">
        <v>379</v>
      </c>
      <c r="F451" s="25">
        <v>392</v>
      </c>
      <c r="G451" s="26">
        <f t="shared" ref="G451:G463" si="49">+SUM(D451:F451)</f>
        <v>1161</v>
      </c>
      <c r="H451" s="20">
        <v>384</v>
      </c>
      <c r="I451" s="20">
        <v>411</v>
      </c>
      <c r="J451" s="29">
        <v>357</v>
      </c>
      <c r="K451" s="26">
        <f t="shared" ref="K451:K463" si="50">SUM(H451:J451)</f>
        <v>1152</v>
      </c>
      <c r="L451" s="25">
        <v>407</v>
      </c>
      <c r="M451" s="25">
        <v>410</v>
      </c>
      <c r="N451" s="25">
        <v>334</v>
      </c>
      <c r="O451" s="26">
        <f t="shared" ref="O451:O463" si="51">SUM(L451:N451)</f>
        <v>1151</v>
      </c>
      <c r="P451" s="57"/>
      <c r="Q451" s="57"/>
      <c r="R451" s="57"/>
      <c r="S451" s="57">
        <f t="shared" ref="S451:S463" si="52">SUM(P451:R451)</f>
        <v>0</v>
      </c>
      <c r="T451" s="26">
        <f t="shared" ref="T451:T463" si="53">SUM(G451,O451,K451, S451)</f>
        <v>3464</v>
      </c>
    </row>
    <row r="452" spans="3:20" ht="15.75" x14ac:dyDescent="0.25">
      <c r="C452" s="4" t="s">
        <v>25</v>
      </c>
      <c r="D452" s="25">
        <v>7</v>
      </c>
      <c r="E452" s="25">
        <v>7</v>
      </c>
      <c r="F452" s="25">
        <v>4</v>
      </c>
      <c r="G452" s="26">
        <f t="shared" si="49"/>
        <v>18</v>
      </c>
      <c r="H452" s="86">
        <v>13</v>
      </c>
      <c r="I452" s="86">
        <v>6</v>
      </c>
      <c r="J452" s="98">
        <v>9</v>
      </c>
      <c r="K452" s="26">
        <f t="shared" si="50"/>
        <v>28</v>
      </c>
      <c r="L452" s="25">
        <v>19</v>
      </c>
      <c r="M452" s="25">
        <v>10</v>
      </c>
      <c r="N452" s="25">
        <v>3</v>
      </c>
      <c r="O452" s="26">
        <f t="shared" si="51"/>
        <v>32</v>
      </c>
      <c r="P452" s="57"/>
      <c r="Q452" s="57"/>
      <c r="R452" s="57"/>
      <c r="S452" s="57">
        <f t="shared" si="52"/>
        <v>0</v>
      </c>
      <c r="T452" s="26">
        <f t="shared" si="53"/>
        <v>78</v>
      </c>
    </row>
    <row r="453" spans="3:20" ht="15.75" x14ac:dyDescent="0.25">
      <c r="C453" s="4" t="s">
        <v>49</v>
      </c>
      <c r="D453" s="25">
        <v>825</v>
      </c>
      <c r="E453" s="25">
        <v>605</v>
      </c>
      <c r="F453" s="25">
        <v>607</v>
      </c>
      <c r="G453" s="26">
        <f t="shared" si="49"/>
        <v>2037</v>
      </c>
      <c r="H453" s="86">
        <v>12</v>
      </c>
      <c r="I453" s="86">
        <v>13</v>
      </c>
      <c r="J453" s="98">
        <v>10</v>
      </c>
      <c r="K453" s="26">
        <f t="shared" si="50"/>
        <v>35</v>
      </c>
      <c r="L453" s="25">
        <v>12</v>
      </c>
      <c r="M453" s="25">
        <v>8</v>
      </c>
      <c r="N453" s="25">
        <v>4</v>
      </c>
      <c r="O453" s="26">
        <f t="shared" si="51"/>
        <v>24</v>
      </c>
      <c r="P453" s="57"/>
      <c r="Q453" s="57"/>
      <c r="R453" s="57"/>
      <c r="S453" s="57">
        <f>SUM(P453:R453)</f>
        <v>0</v>
      </c>
      <c r="T453" s="26">
        <f t="shared" si="53"/>
        <v>2096</v>
      </c>
    </row>
    <row r="454" spans="3:20" ht="15.75" x14ac:dyDescent="0.25">
      <c r="C454" s="4" t="s">
        <v>131</v>
      </c>
      <c r="D454" s="25">
        <v>39</v>
      </c>
      <c r="E454" s="25">
        <v>20</v>
      </c>
      <c r="F454" s="25">
        <v>28</v>
      </c>
      <c r="G454" s="26">
        <f t="shared" si="49"/>
        <v>87</v>
      </c>
      <c r="H454" s="20">
        <v>45</v>
      </c>
      <c r="I454" s="20">
        <v>41</v>
      </c>
      <c r="J454" s="25">
        <v>39</v>
      </c>
      <c r="K454" s="26">
        <f t="shared" si="50"/>
        <v>125</v>
      </c>
      <c r="L454" s="25">
        <v>49</v>
      </c>
      <c r="M454" s="25">
        <v>33</v>
      </c>
      <c r="N454" s="25">
        <v>35</v>
      </c>
      <c r="O454" s="26">
        <f t="shared" si="51"/>
        <v>117</v>
      </c>
      <c r="P454" s="57"/>
      <c r="Q454" s="57"/>
      <c r="R454" s="57"/>
      <c r="S454" s="57">
        <f>SUM(P454:R454)</f>
        <v>0</v>
      </c>
      <c r="T454" s="26">
        <f t="shared" si="53"/>
        <v>329</v>
      </c>
    </row>
    <row r="455" spans="3:20" ht="15.75" x14ac:dyDescent="0.25">
      <c r="C455" s="4" t="s">
        <v>50</v>
      </c>
      <c r="D455" s="25">
        <v>0</v>
      </c>
      <c r="E455" s="25">
        <v>1</v>
      </c>
      <c r="F455" s="25">
        <v>4</v>
      </c>
      <c r="G455" s="26">
        <f t="shared" si="49"/>
        <v>5</v>
      </c>
      <c r="H455" s="27">
        <v>4</v>
      </c>
      <c r="I455" s="27">
        <v>3</v>
      </c>
      <c r="J455" s="28">
        <v>3</v>
      </c>
      <c r="K455" s="26">
        <f t="shared" si="50"/>
        <v>10</v>
      </c>
      <c r="L455" s="25">
        <v>3</v>
      </c>
      <c r="M455" s="25">
        <v>1</v>
      </c>
      <c r="N455" s="25">
        <v>2</v>
      </c>
      <c r="O455" s="26">
        <f t="shared" si="51"/>
        <v>6</v>
      </c>
      <c r="P455" s="57"/>
      <c r="Q455" s="57"/>
      <c r="R455" s="57"/>
      <c r="S455" s="57">
        <f t="shared" si="52"/>
        <v>0</v>
      </c>
      <c r="T455" s="26">
        <f t="shared" si="53"/>
        <v>21</v>
      </c>
    </row>
    <row r="456" spans="3:20" ht="15.75" x14ac:dyDescent="0.25">
      <c r="C456" s="4" t="s">
        <v>51</v>
      </c>
      <c r="D456" s="25">
        <v>545</v>
      </c>
      <c r="E456" s="25">
        <v>382</v>
      </c>
      <c r="F456" s="25">
        <v>408</v>
      </c>
      <c r="G456" s="26">
        <f t="shared" si="49"/>
        <v>1335</v>
      </c>
      <c r="H456" s="27">
        <v>352</v>
      </c>
      <c r="I456" s="27">
        <v>309</v>
      </c>
      <c r="J456" s="28">
        <v>338</v>
      </c>
      <c r="K456" s="26">
        <f t="shared" si="50"/>
        <v>999</v>
      </c>
      <c r="L456" s="25">
        <v>418</v>
      </c>
      <c r="M456" s="25">
        <v>327</v>
      </c>
      <c r="N456" s="25">
        <v>339</v>
      </c>
      <c r="O456" s="26">
        <f t="shared" si="51"/>
        <v>1084</v>
      </c>
      <c r="P456" s="58"/>
      <c r="Q456" s="58"/>
      <c r="R456" s="58"/>
      <c r="S456" s="57">
        <f t="shared" si="52"/>
        <v>0</v>
      </c>
      <c r="T456" s="26">
        <f t="shared" si="53"/>
        <v>3418</v>
      </c>
    </row>
    <row r="457" spans="3:20" ht="15.75" x14ac:dyDescent="0.25">
      <c r="C457" s="4" t="s">
        <v>52</v>
      </c>
      <c r="D457" s="25">
        <v>215</v>
      </c>
      <c r="E457" s="25">
        <v>181</v>
      </c>
      <c r="F457" s="25">
        <v>158</v>
      </c>
      <c r="G457" s="26">
        <f>+SUM(D457:F457)</f>
        <v>554</v>
      </c>
      <c r="H457" s="27">
        <v>182</v>
      </c>
      <c r="I457" s="27">
        <v>136</v>
      </c>
      <c r="J457" s="28">
        <v>148</v>
      </c>
      <c r="K457" s="26">
        <f t="shared" si="50"/>
        <v>466</v>
      </c>
      <c r="L457" s="25">
        <v>162</v>
      </c>
      <c r="M457" s="25">
        <v>154</v>
      </c>
      <c r="N457" s="25">
        <v>161</v>
      </c>
      <c r="O457" s="26">
        <f t="shared" si="51"/>
        <v>477</v>
      </c>
      <c r="P457" s="58"/>
      <c r="Q457" s="58"/>
      <c r="R457" s="58"/>
      <c r="S457" s="57">
        <f t="shared" si="52"/>
        <v>0</v>
      </c>
      <c r="T457" s="26">
        <f t="shared" si="53"/>
        <v>1497</v>
      </c>
    </row>
    <row r="458" spans="3:20" ht="15.75" x14ac:dyDescent="0.25">
      <c r="C458" s="4" t="s">
        <v>53</v>
      </c>
      <c r="D458" s="25">
        <v>41</v>
      </c>
      <c r="E458" s="25">
        <v>26</v>
      </c>
      <c r="F458" s="25">
        <v>24</v>
      </c>
      <c r="G458" s="26">
        <f t="shared" si="49"/>
        <v>91</v>
      </c>
      <c r="H458" s="20">
        <v>25</v>
      </c>
      <c r="I458" s="20">
        <v>22</v>
      </c>
      <c r="J458" s="29">
        <v>31</v>
      </c>
      <c r="K458" s="26">
        <f t="shared" si="50"/>
        <v>78</v>
      </c>
      <c r="L458" s="25">
        <v>34</v>
      </c>
      <c r="M458" s="25">
        <v>22</v>
      </c>
      <c r="N458" s="25">
        <v>39</v>
      </c>
      <c r="O458" s="26">
        <f t="shared" si="51"/>
        <v>95</v>
      </c>
      <c r="P458" s="57"/>
      <c r="Q458" s="57"/>
      <c r="R458" s="57"/>
      <c r="S458" s="57">
        <f t="shared" si="52"/>
        <v>0</v>
      </c>
      <c r="T458" s="26">
        <f t="shared" si="53"/>
        <v>264</v>
      </c>
    </row>
    <row r="459" spans="3:20" ht="15.75" x14ac:dyDescent="0.25">
      <c r="C459" s="4" t="s">
        <v>54</v>
      </c>
      <c r="D459" s="25">
        <v>2</v>
      </c>
      <c r="E459" s="25">
        <v>3</v>
      </c>
      <c r="F459" s="25">
        <v>2</v>
      </c>
      <c r="G459" s="26">
        <f t="shared" si="49"/>
        <v>7</v>
      </c>
      <c r="H459" s="27">
        <v>4</v>
      </c>
      <c r="I459" s="27">
        <v>2</v>
      </c>
      <c r="J459" s="28">
        <v>1</v>
      </c>
      <c r="K459" s="26">
        <f t="shared" si="50"/>
        <v>7</v>
      </c>
      <c r="L459" s="25">
        <v>1</v>
      </c>
      <c r="M459" s="25">
        <v>3</v>
      </c>
      <c r="N459" s="25">
        <v>1</v>
      </c>
      <c r="O459" s="26">
        <f t="shared" si="51"/>
        <v>5</v>
      </c>
      <c r="P459" s="58"/>
      <c r="Q459" s="58"/>
      <c r="R459" s="58"/>
      <c r="S459" s="57">
        <f t="shared" si="52"/>
        <v>0</v>
      </c>
      <c r="T459" s="26">
        <f t="shared" si="53"/>
        <v>19</v>
      </c>
    </row>
    <row r="460" spans="3:20" ht="15.75" x14ac:dyDescent="0.25">
      <c r="C460" s="4" t="s">
        <v>71</v>
      </c>
      <c r="D460" s="25">
        <v>149</v>
      </c>
      <c r="E460" s="25">
        <v>109</v>
      </c>
      <c r="F460" s="25">
        <v>112</v>
      </c>
      <c r="G460" s="26">
        <f>+SUM(D460:F460)</f>
        <v>370</v>
      </c>
      <c r="H460" s="20">
        <v>85</v>
      </c>
      <c r="I460" s="20">
        <v>113</v>
      </c>
      <c r="J460" s="29">
        <v>95</v>
      </c>
      <c r="K460" s="26">
        <f t="shared" si="50"/>
        <v>293</v>
      </c>
      <c r="L460" s="25">
        <v>98</v>
      </c>
      <c r="M460" s="25">
        <v>71</v>
      </c>
      <c r="N460" s="25">
        <v>67</v>
      </c>
      <c r="O460" s="26">
        <f t="shared" si="51"/>
        <v>236</v>
      </c>
      <c r="P460" s="57"/>
      <c r="Q460" s="57"/>
      <c r="R460" s="57"/>
      <c r="S460" s="57">
        <f t="shared" si="52"/>
        <v>0</v>
      </c>
      <c r="T460" s="26">
        <f t="shared" si="53"/>
        <v>899</v>
      </c>
    </row>
    <row r="461" spans="3:20" ht="15.75" x14ac:dyDescent="0.25">
      <c r="C461" s="4" t="s">
        <v>56</v>
      </c>
      <c r="D461" s="25">
        <v>16</v>
      </c>
      <c r="E461" s="25">
        <v>15</v>
      </c>
      <c r="F461" s="25">
        <v>15</v>
      </c>
      <c r="G461" s="26">
        <f t="shared" si="49"/>
        <v>46</v>
      </c>
      <c r="H461" s="20">
        <v>31</v>
      </c>
      <c r="I461" s="20">
        <v>15</v>
      </c>
      <c r="J461" s="29">
        <v>24</v>
      </c>
      <c r="K461" s="26">
        <f t="shared" si="50"/>
        <v>70</v>
      </c>
      <c r="L461" s="25">
        <v>23</v>
      </c>
      <c r="M461" s="25">
        <v>12</v>
      </c>
      <c r="N461" s="25">
        <v>15</v>
      </c>
      <c r="O461" s="26">
        <f t="shared" si="51"/>
        <v>50</v>
      </c>
      <c r="P461" s="57"/>
      <c r="Q461" s="57"/>
      <c r="R461" s="57"/>
      <c r="S461" s="57">
        <f t="shared" si="52"/>
        <v>0</v>
      </c>
      <c r="T461" s="26">
        <f t="shared" si="53"/>
        <v>166</v>
      </c>
    </row>
    <row r="462" spans="3:20" ht="15.75" x14ac:dyDescent="0.25">
      <c r="C462" s="4" t="s">
        <v>57</v>
      </c>
      <c r="D462" s="25">
        <v>37</v>
      </c>
      <c r="E462" s="25">
        <v>62</v>
      </c>
      <c r="F462" s="25">
        <v>89</v>
      </c>
      <c r="G462" s="26">
        <f t="shared" si="49"/>
        <v>188</v>
      </c>
      <c r="H462" s="27">
        <v>95</v>
      </c>
      <c r="I462" s="27">
        <v>93</v>
      </c>
      <c r="J462" s="28">
        <v>81</v>
      </c>
      <c r="K462" s="26">
        <f t="shared" si="50"/>
        <v>269</v>
      </c>
      <c r="L462" s="25">
        <v>118</v>
      </c>
      <c r="M462" s="25">
        <v>99</v>
      </c>
      <c r="N462" s="25">
        <v>86</v>
      </c>
      <c r="O462" s="26">
        <f t="shared" si="51"/>
        <v>303</v>
      </c>
      <c r="P462" s="58"/>
      <c r="Q462" s="58"/>
      <c r="R462" s="58"/>
      <c r="S462" s="57">
        <f t="shared" si="52"/>
        <v>0</v>
      </c>
      <c r="T462" s="26">
        <f t="shared" si="53"/>
        <v>760</v>
      </c>
    </row>
    <row r="463" spans="3:20" ht="15.75" x14ac:dyDescent="0.25">
      <c r="C463" s="4" t="s">
        <v>58</v>
      </c>
      <c r="D463" s="25">
        <v>215</v>
      </c>
      <c r="E463" s="25">
        <v>235</v>
      </c>
      <c r="F463" s="25">
        <v>183</v>
      </c>
      <c r="G463" s="26">
        <f t="shared" si="49"/>
        <v>633</v>
      </c>
      <c r="H463" s="27">
        <v>226</v>
      </c>
      <c r="I463" s="27">
        <v>211</v>
      </c>
      <c r="J463" s="28">
        <v>254</v>
      </c>
      <c r="K463" s="26">
        <f t="shared" si="50"/>
        <v>691</v>
      </c>
      <c r="L463" s="25">
        <v>278</v>
      </c>
      <c r="M463" s="25">
        <v>240</v>
      </c>
      <c r="N463" s="25">
        <v>186</v>
      </c>
      <c r="O463" s="26">
        <f t="shared" si="51"/>
        <v>704</v>
      </c>
      <c r="P463" s="58"/>
      <c r="Q463" s="58"/>
      <c r="R463" s="58"/>
      <c r="S463" s="57">
        <f t="shared" si="52"/>
        <v>0</v>
      </c>
      <c r="T463" s="26">
        <f t="shared" si="53"/>
        <v>2028</v>
      </c>
    </row>
    <row r="464" spans="3:20" ht="15.75" x14ac:dyDescent="0.25">
      <c r="C464" s="4" t="s">
        <v>36</v>
      </c>
      <c r="D464" s="25"/>
      <c r="E464" s="25"/>
      <c r="F464" s="25"/>
      <c r="G464" s="26"/>
      <c r="H464" s="27"/>
      <c r="I464" s="27"/>
      <c r="J464" s="28"/>
      <c r="K464" s="26"/>
      <c r="L464" s="25">
        <v>8</v>
      </c>
      <c r="M464" s="25">
        <v>6</v>
      </c>
      <c r="N464" s="25">
        <v>5</v>
      </c>
      <c r="O464" s="26">
        <f>L464+M464+N464</f>
        <v>19</v>
      </c>
      <c r="P464" s="58"/>
      <c r="Q464" s="58"/>
      <c r="R464" s="58"/>
      <c r="S464" s="57">
        <v>0</v>
      </c>
      <c r="T464" s="26">
        <f>G464+K464+O464</f>
        <v>19</v>
      </c>
    </row>
    <row r="465" spans="3:20" ht="15.75" x14ac:dyDescent="0.25">
      <c r="C465" s="41" t="s">
        <v>59</v>
      </c>
      <c r="D465" s="26">
        <f t="shared" ref="D465:S465" si="54">SUM(D450:D463)</f>
        <v>3064</v>
      </c>
      <c r="E465" s="26">
        <f t="shared" si="54"/>
        <v>2551</v>
      </c>
      <c r="F465" s="26">
        <f t="shared" si="54"/>
        <v>2506</v>
      </c>
      <c r="G465" s="26">
        <f t="shared" si="54"/>
        <v>8121</v>
      </c>
      <c r="H465" s="26">
        <f t="shared" si="54"/>
        <v>1987</v>
      </c>
      <c r="I465" s="26">
        <f t="shared" si="54"/>
        <v>1881</v>
      </c>
      <c r="J465" s="26">
        <f t="shared" si="54"/>
        <v>1773</v>
      </c>
      <c r="K465" s="26">
        <f t="shared" si="54"/>
        <v>5641</v>
      </c>
      <c r="L465" s="26">
        <f>SUM(L450:L464)</f>
        <v>2197</v>
      </c>
      <c r="M465" s="26">
        <f>SUM(M450:M464)</f>
        <v>1840</v>
      </c>
      <c r="N465" s="26">
        <f>SUM(N450:N464)</f>
        <v>1688</v>
      </c>
      <c r="O465" s="26">
        <f>SUM(O450:O464)</f>
        <v>5725</v>
      </c>
      <c r="P465" s="26">
        <f t="shared" si="54"/>
        <v>0</v>
      </c>
      <c r="Q465" s="26">
        <f t="shared" si="54"/>
        <v>0</v>
      </c>
      <c r="R465" s="26">
        <f t="shared" si="54"/>
        <v>0</v>
      </c>
      <c r="S465" s="26">
        <f t="shared" si="54"/>
        <v>0</v>
      </c>
      <c r="T465" s="26">
        <f>SUM(T450:T464)</f>
        <v>19487</v>
      </c>
    </row>
    <row r="466" spans="3:20" ht="15.75" x14ac:dyDescent="0.25">
      <c r="C466" s="79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</row>
    <row r="467" spans="3:20" ht="15.75" x14ac:dyDescent="0.25">
      <c r="C467" s="79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</row>
    <row r="468" spans="3:20" ht="15.75" x14ac:dyDescent="0.25">
      <c r="C468" s="79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</row>
    <row r="469" spans="3:20" ht="15.75" x14ac:dyDescent="0.25">
      <c r="C469" s="79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</row>
    <row r="470" spans="3:20" ht="15.75" x14ac:dyDescent="0.25">
      <c r="C470" s="79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</row>
    <row r="471" spans="3:20" ht="15.75" x14ac:dyDescent="0.25">
      <c r="C471" s="79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</row>
    <row r="472" spans="3:20" ht="15.75" x14ac:dyDescent="0.25">
      <c r="C472" s="79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</row>
    <row r="473" spans="3:20" ht="15.75" x14ac:dyDescent="0.25">
      <c r="C473" s="79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</row>
    <row r="474" spans="3:20" ht="15.75" x14ac:dyDescent="0.25">
      <c r="C474" s="79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</row>
    <row r="475" spans="3:20" ht="15.75" x14ac:dyDescent="0.25">
      <c r="C475" s="79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</row>
    <row r="476" spans="3:20" ht="15.75" x14ac:dyDescent="0.25">
      <c r="C476" s="79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</row>
    <row r="477" spans="3:20" ht="15.75" x14ac:dyDescent="0.25">
      <c r="C477" s="79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</row>
    <row r="478" spans="3:20" ht="15.75" x14ac:dyDescent="0.25">
      <c r="C478" s="79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</row>
    <row r="479" spans="3:20" ht="15.75" x14ac:dyDescent="0.25">
      <c r="C479" s="79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</row>
    <row r="480" spans="3:20" ht="15.75" x14ac:dyDescent="0.25">
      <c r="C480" s="79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</row>
    <row r="481" spans="3:20" ht="15.75" x14ac:dyDescent="0.25">
      <c r="C481" s="79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</row>
    <row r="482" spans="3:20" ht="15.75" x14ac:dyDescent="0.25">
      <c r="C482" s="79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</row>
    <row r="483" spans="3:20" ht="15.75" x14ac:dyDescent="0.25">
      <c r="C483" s="79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</row>
    <row r="484" spans="3:20" ht="15.75" x14ac:dyDescent="0.25">
      <c r="C484" s="79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</row>
    <row r="485" spans="3:20" ht="15.75" x14ac:dyDescent="0.25">
      <c r="C485" s="79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</row>
    <row r="486" spans="3:20" ht="15.75" x14ac:dyDescent="0.25">
      <c r="C486" s="79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</row>
    <row r="487" spans="3:20" ht="15.75" x14ac:dyDescent="0.25">
      <c r="C487" s="79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</row>
    <row r="488" spans="3:20" ht="15.75" x14ac:dyDescent="0.25">
      <c r="C488" s="79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</row>
    <row r="489" spans="3:20" ht="15.75" x14ac:dyDescent="0.25">
      <c r="C489" s="79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</row>
    <row r="490" spans="3:20" ht="15.75" x14ac:dyDescent="0.25">
      <c r="C490" s="79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</row>
    <row r="491" spans="3:20" ht="15.75" x14ac:dyDescent="0.25">
      <c r="C491" s="79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</row>
    <row r="492" spans="3:20" ht="15.75" x14ac:dyDescent="0.25">
      <c r="C492" s="79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</row>
    <row r="493" spans="3:20" ht="15.75" x14ac:dyDescent="0.25">
      <c r="C493" s="79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</row>
    <row r="494" spans="3:20" ht="15.75" x14ac:dyDescent="0.25">
      <c r="C494" s="79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</row>
    <row r="495" spans="3:20" ht="15.75" x14ac:dyDescent="0.25">
      <c r="C495" s="79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</row>
    <row r="496" spans="3:20" ht="15.75" x14ac:dyDescent="0.25">
      <c r="C496" s="79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</row>
    <row r="497" spans="3:20" ht="15.75" x14ac:dyDescent="0.25">
      <c r="C497" s="79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</row>
    <row r="498" spans="3:20" ht="15.75" x14ac:dyDescent="0.25">
      <c r="C498" s="79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</row>
    <row r="499" spans="3:20" ht="15.75" x14ac:dyDescent="0.25">
      <c r="C499" s="79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</row>
    <row r="500" spans="3:20" ht="15.75" x14ac:dyDescent="0.25">
      <c r="C500" s="79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</row>
    <row r="501" spans="3:20" ht="15.75" x14ac:dyDescent="0.25">
      <c r="C501" s="2"/>
      <c r="D501" s="3"/>
      <c r="E501" s="3"/>
      <c r="F501" s="3"/>
      <c r="G501" s="8"/>
      <c r="H501" s="3"/>
      <c r="I501" s="3"/>
      <c r="J501" s="3"/>
      <c r="K501" s="8"/>
      <c r="L501" s="3"/>
      <c r="M501" s="3"/>
      <c r="N501" s="3"/>
      <c r="O501" s="8"/>
      <c r="P501" s="70"/>
      <c r="Q501" s="70"/>
      <c r="R501" s="70"/>
      <c r="S501" s="71"/>
    </row>
    <row r="502" spans="3:20" ht="16.5" thickBot="1" x14ac:dyDescent="0.3">
      <c r="C502" s="2"/>
      <c r="D502" s="3"/>
      <c r="E502" s="3"/>
      <c r="F502" s="3"/>
      <c r="G502" s="8"/>
      <c r="H502" s="3"/>
      <c r="I502" s="3"/>
      <c r="J502" s="3"/>
      <c r="K502" s="8"/>
      <c r="L502" s="3"/>
      <c r="M502" s="3"/>
      <c r="N502" s="3"/>
      <c r="O502" s="8"/>
      <c r="P502" s="70"/>
      <c r="Q502" s="70"/>
      <c r="R502" s="70"/>
      <c r="S502" s="71"/>
      <c r="T502" s="7"/>
    </row>
    <row r="503" spans="3:20" ht="15.75" x14ac:dyDescent="0.25">
      <c r="C503" s="124" t="s">
        <v>73</v>
      </c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6"/>
    </row>
    <row r="504" spans="3:20" ht="15.75" x14ac:dyDescent="0.25">
      <c r="C504" s="118" t="s">
        <v>61</v>
      </c>
      <c r="D504" s="120" t="s">
        <v>2</v>
      </c>
      <c r="E504" s="120"/>
      <c r="F504" s="120"/>
      <c r="G504" s="120"/>
      <c r="H504" s="120" t="s">
        <v>3</v>
      </c>
      <c r="I504" s="120"/>
      <c r="J504" s="120"/>
      <c r="K504" s="120"/>
      <c r="L504" s="120" t="s">
        <v>4</v>
      </c>
      <c r="M504" s="120"/>
      <c r="N504" s="120"/>
      <c r="O504" s="120"/>
      <c r="P504" s="120" t="s">
        <v>5</v>
      </c>
      <c r="Q504" s="120"/>
      <c r="R504" s="120"/>
      <c r="S504" s="120"/>
      <c r="T504" s="122" t="s">
        <v>6</v>
      </c>
    </row>
    <row r="505" spans="3:20" ht="16.5" thickBot="1" x14ac:dyDescent="0.3">
      <c r="C505" s="119"/>
      <c r="D505" s="40" t="s">
        <v>7</v>
      </c>
      <c r="E505" s="40" t="s">
        <v>8</v>
      </c>
      <c r="F505" s="40" t="s">
        <v>9</v>
      </c>
      <c r="G505" s="40" t="s">
        <v>10</v>
      </c>
      <c r="H505" s="40" t="s">
        <v>11</v>
      </c>
      <c r="I505" s="40" t="s">
        <v>12</v>
      </c>
      <c r="J505" s="40" t="s">
        <v>13</v>
      </c>
      <c r="K505" s="40" t="s">
        <v>14</v>
      </c>
      <c r="L505" s="40" t="s">
        <v>15</v>
      </c>
      <c r="M505" s="40" t="s">
        <v>16</v>
      </c>
      <c r="N505" s="40" t="s">
        <v>17</v>
      </c>
      <c r="O505" s="40" t="s">
        <v>18</v>
      </c>
      <c r="P505" s="40" t="s">
        <v>19</v>
      </c>
      <c r="Q505" s="40" t="s">
        <v>20</v>
      </c>
      <c r="R505" s="40" t="s">
        <v>21</v>
      </c>
      <c r="S505" s="40" t="s">
        <v>22</v>
      </c>
      <c r="T505" s="123"/>
    </row>
    <row r="506" spans="3:20" ht="15.75" x14ac:dyDescent="0.25">
      <c r="C506" s="5" t="s">
        <v>23</v>
      </c>
      <c r="D506" s="25">
        <v>378</v>
      </c>
      <c r="E506" s="25">
        <v>347</v>
      </c>
      <c r="F506" s="25">
        <v>406</v>
      </c>
      <c r="G506" s="26">
        <f>+SUM(D506:F506)</f>
        <v>1131</v>
      </c>
      <c r="H506" s="20">
        <v>362</v>
      </c>
      <c r="I506" s="20">
        <v>342</v>
      </c>
      <c r="J506" s="29">
        <v>356</v>
      </c>
      <c r="K506" s="26">
        <f>SUM(H506:J506)</f>
        <v>1060</v>
      </c>
      <c r="L506" s="25">
        <v>403</v>
      </c>
      <c r="M506" s="25">
        <v>366</v>
      </c>
      <c r="N506" s="25">
        <v>332</v>
      </c>
      <c r="O506" s="26">
        <f>SUM(L506:N506)</f>
        <v>1101</v>
      </c>
      <c r="P506" s="57"/>
      <c r="Q506" s="57"/>
      <c r="R506" s="57"/>
      <c r="S506" s="57">
        <f>SUM(P506:R506)</f>
        <v>0</v>
      </c>
      <c r="T506" s="26">
        <f>SUM(G506,O506,K506, S506)</f>
        <v>3292</v>
      </c>
    </row>
    <row r="507" spans="3:20" ht="15.75" x14ac:dyDescent="0.25">
      <c r="C507" s="4" t="s">
        <v>24</v>
      </c>
      <c r="D507" s="25">
        <v>304</v>
      </c>
      <c r="E507" s="25">
        <v>311</v>
      </c>
      <c r="F507" s="25">
        <v>328</v>
      </c>
      <c r="G507" s="26">
        <f t="shared" ref="G507:G519" si="55">+SUM(D507:F507)</f>
        <v>943</v>
      </c>
      <c r="H507" s="20">
        <v>370</v>
      </c>
      <c r="I507" s="20">
        <v>325</v>
      </c>
      <c r="J507" s="29">
        <v>341</v>
      </c>
      <c r="K507" s="26">
        <f t="shared" ref="K507:K519" si="56">SUM(H507:J507)</f>
        <v>1036</v>
      </c>
      <c r="L507" s="25">
        <v>348</v>
      </c>
      <c r="M507" s="25">
        <v>335</v>
      </c>
      <c r="N507" s="25">
        <v>292</v>
      </c>
      <c r="O507" s="26">
        <f t="shared" ref="O507:O519" si="57">SUM(L507:N507)</f>
        <v>975</v>
      </c>
      <c r="P507" s="57"/>
      <c r="Q507" s="57"/>
      <c r="R507" s="57"/>
      <c r="S507" s="57">
        <f t="shared" ref="S507:S519" si="58">SUM(P507:R507)</f>
        <v>0</v>
      </c>
      <c r="T507" s="26">
        <f t="shared" ref="T507:T519" si="59">SUM(G507,O507,K507, S507)</f>
        <v>2954</v>
      </c>
    </row>
    <row r="508" spans="3:20" ht="15.75" x14ac:dyDescent="0.25">
      <c r="C508" s="4" t="s">
        <v>25</v>
      </c>
      <c r="D508" s="25">
        <v>1</v>
      </c>
      <c r="E508" s="25">
        <v>0</v>
      </c>
      <c r="F508" s="25">
        <v>0</v>
      </c>
      <c r="G508" s="26">
        <f t="shared" si="55"/>
        <v>1</v>
      </c>
      <c r="H508" s="85">
        <v>0</v>
      </c>
      <c r="I508" s="86">
        <v>1</v>
      </c>
      <c r="J508" s="85">
        <v>3</v>
      </c>
      <c r="K508" s="26">
        <f t="shared" si="56"/>
        <v>4</v>
      </c>
      <c r="L508" s="25">
        <v>0</v>
      </c>
      <c r="M508" s="25">
        <v>1</v>
      </c>
      <c r="N508" s="25">
        <v>2</v>
      </c>
      <c r="O508" s="26">
        <f t="shared" si="57"/>
        <v>3</v>
      </c>
      <c r="P508" s="57"/>
      <c r="Q508" s="57"/>
      <c r="R508" s="57"/>
      <c r="S508" s="57">
        <f t="shared" si="58"/>
        <v>0</v>
      </c>
      <c r="T508" s="26">
        <f t="shared" si="59"/>
        <v>8</v>
      </c>
    </row>
    <row r="509" spans="3:20" ht="15.75" x14ac:dyDescent="0.25">
      <c r="C509" s="4" t="s">
        <v>49</v>
      </c>
      <c r="D509" s="25">
        <v>1186</v>
      </c>
      <c r="E509" s="25">
        <v>968</v>
      </c>
      <c r="F509" s="25">
        <v>872</v>
      </c>
      <c r="G509" s="26">
        <f t="shared" si="55"/>
        <v>3026</v>
      </c>
      <c r="H509" s="86">
        <v>8</v>
      </c>
      <c r="I509" s="86">
        <v>11</v>
      </c>
      <c r="J509" s="98">
        <v>10</v>
      </c>
      <c r="K509" s="26">
        <f t="shared" si="56"/>
        <v>29</v>
      </c>
      <c r="L509" s="25">
        <v>13</v>
      </c>
      <c r="M509" s="25">
        <v>12</v>
      </c>
      <c r="N509" s="25">
        <v>12</v>
      </c>
      <c r="O509" s="26">
        <f t="shared" si="57"/>
        <v>37</v>
      </c>
      <c r="P509" s="57"/>
      <c r="Q509" s="57"/>
      <c r="R509" s="57"/>
      <c r="S509" s="57">
        <f>SUM(P509:R509)</f>
        <v>0</v>
      </c>
      <c r="T509" s="26">
        <f t="shared" si="59"/>
        <v>3092</v>
      </c>
    </row>
    <row r="510" spans="3:20" ht="15.75" x14ac:dyDescent="0.25">
      <c r="C510" s="4" t="s">
        <v>131</v>
      </c>
      <c r="D510" s="25">
        <v>53</v>
      </c>
      <c r="E510" s="25">
        <v>34</v>
      </c>
      <c r="F510" s="25">
        <v>52</v>
      </c>
      <c r="G510" s="26">
        <f t="shared" si="55"/>
        <v>139</v>
      </c>
      <c r="H510" s="20">
        <v>52</v>
      </c>
      <c r="I510" s="20">
        <v>52</v>
      </c>
      <c r="J510" s="29">
        <v>37</v>
      </c>
      <c r="K510" s="26">
        <f t="shared" si="56"/>
        <v>141</v>
      </c>
      <c r="L510" s="25">
        <v>43</v>
      </c>
      <c r="M510" s="25">
        <v>50</v>
      </c>
      <c r="N510" s="25">
        <v>47</v>
      </c>
      <c r="O510" s="26">
        <f t="shared" si="57"/>
        <v>140</v>
      </c>
      <c r="P510" s="57"/>
      <c r="Q510" s="57"/>
      <c r="R510" s="57"/>
      <c r="S510" s="57">
        <f>SUM(P510:R510)</f>
        <v>0</v>
      </c>
      <c r="T510" s="26">
        <f t="shared" si="59"/>
        <v>420</v>
      </c>
    </row>
    <row r="511" spans="3:20" ht="15.75" x14ac:dyDescent="0.25">
      <c r="C511" s="4" t="s">
        <v>50</v>
      </c>
      <c r="D511" s="25">
        <v>1</v>
      </c>
      <c r="E511" s="25">
        <v>3</v>
      </c>
      <c r="F511" s="25">
        <v>0</v>
      </c>
      <c r="G511" s="26">
        <f t="shared" si="55"/>
        <v>4</v>
      </c>
      <c r="H511" s="27">
        <v>1</v>
      </c>
      <c r="I511" s="27">
        <v>1</v>
      </c>
      <c r="J511" s="28">
        <v>0</v>
      </c>
      <c r="K511" s="26">
        <f t="shared" si="56"/>
        <v>2</v>
      </c>
      <c r="L511" s="25">
        <v>1</v>
      </c>
      <c r="M511" s="25">
        <v>1</v>
      </c>
      <c r="N511" s="25">
        <v>0</v>
      </c>
      <c r="O511" s="26">
        <f t="shared" si="57"/>
        <v>2</v>
      </c>
      <c r="P511" s="57"/>
      <c r="Q511" s="57"/>
      <c r="R511" s="57"/>
      <c r="S511" s="57">
        <f t="shared" si="58"/>
        <v>0</v>
      </c>
      <c r="T511" s="26">
        <f t="shared" si="59"/>
        <v>8</v>
      </c>
    </row>
    <row r="512" spans="3:20" ht="15.75" x14ac:dyDescent="0.25">
      <c r="C512" s="4" t="s">
        <v>51</v>
      </c>
      <c r="D512" s="25">
        <v>1000</v>
      </c>
      <c r="E512" s="25">
        <v>820</v>
      </c>
      <c r="F512" s="25">
        <v>761</v>
      </c>
      <c r="G512" s="26">
        <f t="shared" si="55"/>
        <v>2581</v>
      </c>
      <c r="H512" s="27">
        <v>788</v>
      </c>
      <c r="I512" s="27">
        <v>719</v>
      </c>
      <c r="J512" s="28">
        <v>776</v>
      </c>
      <c r="K512" s="26">
        <f t="shared" si="56"/>
        <v>2283</v>
      </c>
      <c r="L512" s="25">
        <v>845</v>
      </c>
      <c r="M512" s="25">
        <v>751</v>
      </c>
      <c r="N512" s="25">
        <v>725</v>
      </c>
      <c r="O512" s="26">
        <f t="shared" si="57"/>
        <v>2321</v>
      </c>
      <c r="P512" s="57"/>
      <c r="Q512" s="57"/>
      <c r="R512" s="57"/>
      <c r="S512" s="57">
        <f t="shared" si="58"/>
        <v>0</v>
      </c>
      <c r="T512" s="26">
        <f t="shared" si="59"/>
        <v>7185</v>
      </c>
    </row>
    <row r="513" spans="3:20" ht="15.75" x14ac:dyDescent="0.25">
      <c r="C513" s="4" t="s">
        <v>52</v>
      </c>
      <c r="D513" s="25">
        <v>165</v>
      </c>
      <c r="E513" s="25">
        <v>124</v>
      </c>
      <c r="F513" s="25">
        <v>86</v>
      </c>
      <c r="G513" s="26">
        <f>+SUM(D513:F513)</f>
        <v>375</v>
      </c>
      <c r="H513" s="27">
        <v>136</v>
      </c>
      <c r="I513" s="27">
        <v>118</v>
      </c>
      <c r="J513" s="28">
        <v>105</v>
      </c>
      <c r="K513" s="26">
        <f t="shared" si="56"/>
        <v>359</v>
      </c>
      <c r="L513" s="25">
        <v>128</v>
      </c>
      <c r="M513" s="25">
        <v>101</v>
      </c>
      <c r="N513" s="25">
        <v>118</v>
      </c>
      <c r="O513" s="26">
        <f t="shared" si="57"/>
        <v>347</v>
      </c>
      <c r="P513" s="58"/>
      <c r="Q513" s="58"/>
      <c r="R513" s="58"/>
      <c r="S513" s="57">
        <f t="shared" si="58"/>
        <v>0</v>
      </c>
      <c r="T513" s="26">
        <f t="shared" si="59"/>
        <v>1081</v>
      </c>
    </row>
    <row r="514" spans="3:20" ht="15.75" x14ac:dyDescent="0.25">
      <c r="C514" s="4" t="s">
        <v>53</v>
      </c>
      <c r="D514" s="25">
        <v>6</v>
      </c>
      <c r="E514" s="25">
        <v>5</v>
      </c>
      <c r="F514" s="25">
        <v>6</v>
      </c>
      <c r="G514" s="26">
        <f t="shared" si="55"/>
        <v>17</v>
      </c>
      <c r="H514" s="27">
        <v>8</v>
      </c>
      <c r="I514" s="27">
        <v>4</v>
      </c>
      <c r="J514" s="28">
        <v>5</v>
      </c>
      <c r="K514" s="26">
        <f t="shared" si="56"/>
        <v>17</v>
      </c>
      <c r="L514" s="25">
        <v>13</v>
      </c>
      <c r="M514" s="25">
        <v>4</v>
      </c>
      <c r="N514" s="25">
        <v>8</v>
      </c>
      <c r="O514" s="26">
        <f t="shared" si="57"/>
        <v>25</v>
      </c>
      <c r="P514" s="58"/>
      <c r="Q514" s="58"/>
      <c r="R514" s="58"/>
      <c r="S514" s="57">
        <f t="shared" si="58"/>
        <v>0</v>
      </c>
      <c r="T514" s="26">
        <f t="shared" si="59"/>
        <v>59</v>
      </c>
    </row>
    <row r="515" spans="3:20" ht="15.75" x14ac:dyDescent="0.25">
      <c r="C515" s="4" t="s">
        <v>54</v>
      </c>
      <c r="D515" s="25">
        <v>4</v>
      </c>
      <c r="E515" s="25">
        <v>9</v>
      </c>
      <c r="F515" s="25">
        <v>4</v>
      </c>
      <c r="G515" s="26">
        <f>+SUM(D515:F515)</f>
        <v>17</v>
      </c>
      <c r="H515" s="20">
        <v>4</v>
      </c>
      <c r="I515" s="20">
        <v>6</v>
      </c>
      <c r="J515" s="29">
        <v>8</v>
      </c>
      <c r="K515" s="26">
        <f t="shared" si="56"/>
        <v>18</v>
      </c>
      <c r="L515" s="25">
        <v>9</v>
      </c>
      <c r="M515" s="25">
        <v>5</v>
      </c>
      <c r="N515" s="25">
        <v>7</v>
      </c>
      <c r="O515" s="26">
        <f t="shared" si="57"/>
        <v>21</v>
      </c>
      <c r="P515" s="57"/>
      <c r="Q515" s="57"/>
      <c r="R515" s="57"/>
      <c r="S515" s="57">
        <f t="shared" si="58"/>
        <v>0</v>
      </c>
      <c r="T515" s="26">
        <f t="shared" si="59"/>
        <v>56</v>
      </c>
    </row>
    <row r="516" spans="3:20" ht="15.75" x14ac:dyDescent="0.25">
      <c r="C516" s="4" t="s">
        <v>71</v>
      </c>
      <c r="D516" s="25">
        <v>50</v>
      </c>
      <c r="E516" s="25">
        <v>48</v>
      </c>
      <c r="F516" s="25">
        <v>91</v>
      </c>
      <c r="G516" s="26">
        <f>+SUM(D516:F516)</f>
        <v>189</v>
      </c>
      <c r="H516" s="27">
        <v>63</v>
      </c>
      <c r="I516" s="27">
        <v>60</v>
      </c>
      <c r="J516" s="28">
        <v>62</v>
      </c>
      <c r="K516" s="26">
        <f t="shared" si="56"/>
        <v>185</v>
      </c>
      <c r="L516" s="25">
        <v>65</v>
      </c>
      <c r="M516" s="25">
        <v>45</v>
      </c>
      <c r="N516" s="25">
        <v>34</v>
      </c>
      <c r="O516" s="26">
        <f t="shared" si="57"/>
        <v>144</v>
      </c>
      <c r="P516" s="58"/>
      <c r="Q516" s="58"/>
      <c r="R516" s="58"/>
      <c r="S516" s="57">
        <f t="shared" si="58"/>
        <v>0</v>
      </c>
      <c r="T516" s="26">
        <f t="shared" si="59"/>
        <v>518</v>
      </c>
    </row>
    <row r="517" spans="3:20" ht="15.75" x14ac:dyDescent="0.25">
      <c r="C517" s="4" t="s">
        <v>56</v>
      </c>
      <c r="D517" s="25">
        <v>3</v>
      </c>
      <c r="E517" s="25">
        <v>3</v>
      </c>
      <c r="F517" s="25">
        <v>3</v>
      </c>
      <c r="G517" s="26">
        <f t="shared" si="55"/>
        <v>9</v>
      </c>
      <c r="H517" s="20">
        <v>1</v>
      </c>
      <c r="I517" s="20">
        <v>2</v>
      </c>
      <c r="J517" s="29">
        <v>2</v>
      </c>
      <c r="K517" s="26">
        <f t="shared" si="56"/>
        <v>5</v>
      </c>
      <c r="L517" s="25">
        <v>5</v>
      </c>
      <c r="M517" s="25">
        <v>4</v>
      </c>
      <c r="N517" s="25">
        <v>4</v>
      </c>
      <c r="O517" s="26">
        <f t="shared" si="57"/>
        <v>13</v>
      </c>
      <c r="P517" s="57"/>
      <c r="Q517" s="57"/>
      <c r="R517" s="57"/>
      <c r="S517" s="57">
        <f t="shared" si="58"/>
        <v>0</v>
      </c>
      <c r="T517" s="26">
        <f t="shared" si="59"/>
        <v>27</v>
      </c>
    </row>
    <row r="518" spans="3:20" ht="15.75" x14ac:dyDescent="0.25">
      <c r="C518" s="4" t="s">
        <v>57</v>
      </c>
      <c r="D518" s="25">
        <v>15</v>
      </c>
      <c r="E518" s="25">
        <v>44</v>
      </c>
      <c r="F518" s="25">
        <v>44</v>
      </c>
      <c r="G518" s="26">
        <f t="shared" si="55"/>
        <v>103</v>
      </c>
      <c r="H518" s="27">
        <v>108</v>
      </c>
      <c r="I518" s="27">
        <v>86</v>
      </c>
      <c r="J518" s="28">
        <v>74</v>
      </c>
      <c r="K518" s="26">
        <f t="shared" si="56"/>
        <v>268</v>
      </c>
      <c r="L518" s="25">
        <v>76</v>
      </c>
      <c r="M518" s="25">
        <v>73</v>
      </c>
      <c r="N518" s="25">
        <v>67</v>
      </c>
      <c r="O518" s="26">
        <f t="shared" si="57"/>
        <v>216</v>
      </c>
      <c r="P518" s="58"/>
      <c r="Q518" s="58"/>
      <c r="R518" s="58"/>
      <c r="S518" s="57">
        <f t="shared" si="58"/>
        <v>0</v>
      </c>
      <c r="T518" s="26">
        <f t="shared" si="59"/>
        <v>587</v>
      </c>
    </row>
    <row r="519" spans="3:20" ht="15.75" x14ac:dyDescent="0.25">
      <c r="C519" s="4" t="s">
        <v>58</v>
      </c>
      <c r="D519" s="25">
        <v>46</v>
      </c>
      <c r="E519" s="25">
        <v>123</v>
      </c>
      <c r="F519" s="25">
        <v>136</v>
      </c>
      <c r="G519" s="26">
        <f t="shared" si="55"/>
        <v>305</v>
      </c>
      <c r="H519" s="27">
        <v>162</v>
      </c>
      <c r="I519" s="27">
        <v>122</v>
      </c>
      <c r="J519" s="28">
        <v>133</v>
      </c>
      <c r="K519" s="26">
        <f t="shared" si="56"/>
        <v>417</v>
      </c>
      <c r="L519" s="25">
        <v>150</v>
      </c>
      <c r="M519" s="25">
        <v>164</v>
      </c>
      <c r="N519" s="25">
        <v>151</v>
      </c>
      <c r="O519" s="26">
        <f t="shared" si="57"/>
        <v>465</v>
      </c>
      <c r="P519" s="58"/>
      <c r="Q519" s="58"/>
      <c r="R519" s="58"/>
      <c r="S519" s="57">
        <f t="shared" si="58"/>
        <v>0</v>
      </c>
      <c r="T519" s="26">
        <f t="shared" si="59"/>
        <v>1187</v>
      </c>
    </row>
    <row r="520" spans="3:20" ht="15.75" x14ac:dyDescent="0.25">
      <c r="C520" s="41" t="s">
        <v>59</v>
      </c>
      <c r="D520" s="25">
        <f t="shared" ref="D520:T520" si="60">SUM(D506:D519)</f>
        <v>3212</v>
      </c>
      <c r="E520" s="25">
        <f t="shared" si="60"/>
        <v>2839</v>
      </c>
      <c r="F520" s="25">
        <f t="shared" si="60"/>
        <v>2789</v>
      </c>
      <c r="G520" s="26">
        <f t="shared" si="60"/>
        <v>8840</v>
      </c>
      <c r="H520" s="25">
        <f t="shared" si="60"/>
        <v>2063</v>
      </c>
      <c r="I520" s="25">
        <f t="shared" si="60"/>
        <v>1849</v>
      </c>
      <c r="J520" s="25">
        <f t="shared" si="60"/>
        <v>1912</v>
      </c>
      <c r="K520" s="26">
        <f t="shared" si="60"/>
        <v>5824</v>
      </c>
      <c r="L520" s="25">
        <f t="shared" si="60"/>
        <v>2099</v>
      </c>
      <c r="M520" s="25">
        <f t="shared" si="60"/>
        <v>1912</v>
      </c>
      <c r="N520" s="25">
        <f t="shared" si="60"/>
        <v>1799</v>
      </c>
      <c r="O520" s="26">
        <f t="shared" si="60"/>
        <v>5810</v>
      </c>
      <c r="P520" s="25">
        <f t="shared" si="60"/>
        <v>0</v>
      </c>
      <c r="Q520" s="25">
        <f t="shared" si="60"/>
        <v>0</v>
      </c>
      <c r="R520" s="25">
        <f t="shared" si="60"/>
        <v>0</v>
      </c>
      <c r="S520" s="26">
        <f t="shared" si="60"/>
        <v>0</v>
      </c>
      <c r="T520" s="26">
        <f t="shared" si="60"/>
        <v>20474</v>
      </c>
    </row>
    <row r="521" spans="3:20" ht="15.75" x14ac:dyDescent="0.25">
      <c r="C521" s="79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</row>
    <row r="522" spans="3:20" ht="15.75" x14ac:dyDescent="0.25">
      <c r="C522" s="79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</row>
    <row r="523" spans="3:20" ht="15.75" x14ac:dyDescent="0.25">
      <c r="C523" s="79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</row>
    <row r="524" spans="3:20" ht="15.75" x14ac:dyDescent="0.25">
      <c r="C524" s="79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</row>
    <row r="525" spans="3:20" ht="15.75" x14ac:dyDescent="0.25">
      <c r="C525" s="79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</row>
    <row r="526" spans="3:20" ht="15.75" x14ac:dyDescent="0.25">
      <c r="C526" s="79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</row>
    <row r="527" spans="3:20" ht="15.75" x14ac:dyDescent="0.25">
      <c r="C527" s="79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</row>
    <row r="528" spans="3:20" ht="15.75" x14ac:dyDescent="0.25">
      <c r="C528" s="79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</row>
    <row r="529" spans="3:20" ht="15.75" x14ac:dyDescent="0.25">
      <c r="C529" s="79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</row>
    <row r="530" spans="3:20" ht="15.75" x14ac:dyDescent="0.25">
      <c r="C530" s="79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</row>
    <row r="531" spans="3:20" ht="15.75" x14ac:dyDescent="0.25">
      <c r="C531" s="79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</row>
    <row r="532" spans="3:20" ht="15.75" x14ac:dyDescent="0.25">
      <c r="C532" s="79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</row>
    <row r="533" spans="3:20" ht="15.75" x14ac:dyDescent="0.25">
      <c r="C533" s="79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</row>
    <row r="534" spans="3:20" ht="15.75" x14ac:dyDescent="0.25">
      <c r="C534" s="79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</row>
    <row r="535" spans="3:20" ht="15.75" x14ac:dyDescent="0.25">
      <c r="C535" s="79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</row>
    <row r="536" spans="3:20" ht="15.75" x14ac:dyDescent="0.25">
      <c r="C536" s="79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</row>
    <row r="537" spans="3:20" ht="15.75" x14ac:dyDescent="0.25">
      <c r="C537" s="79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</row>
    <row r="538" spans="3:20" ht="15.75" x14ac:dyDescent="0.25">
      <c r="C538" s="79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</row>
    <row r="539" spans="3:20" ht="15.75" x14ac:dyDescent="0.25">
      <c r="C539" s="79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</row>
    <row r="540" spans="3:20" ht="15.75" x14ac:dyDescent="0.25">
      <c r="C540" s="79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</row>
    <row r="541" spans="3:20" ht="15.75" x14ac:dyDescent="0.25">
      <c r="C541" s="79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</row>
    <row r="542" spans="3:20" ht="15.75" x14ac:dyDescent="0.25">
      <c r="C542" s="79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</row>
    <row r="543" spans="3:20" ht="15.75" x14ac:dyDescent="0.25">
      <c r="C543" s="79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</row>
    <row r="544" spans="3:20" ht="15.75" x14ac:dyDescent="0.25">
      <c r="C544" s="79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</row>
    <row r="545" spans="3:20" ht="15.75" x14ac:dyDescent="0.25">
      <c r="C545" s="79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</row>
    <row r="546" spans="3:20" ht="15.75" x14ac:dyDescent="0.25">
      <c r="C546" s="79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</row>
    <row r="547" spans="3:20" ht="15.75" x14ac:dyDescent="0.25">
      <c r="C547" s="79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</row>
    <row r="548" spans="3:20" ht="15.75" x14ac:dyDescent="0.25">
      <c r="C548" s="79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</row>
    <row r="549" spans="3:20" ht="15.75" x14ac:dyDescent="0.25">
      <c r="C549" s="79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</row>
    <row r="550" spans="3:20" ht="15.75" x14ac:dyDescent="0.25">
      <c r="C550" s="79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</row>
    <row r="551" spans="3:20" ht="15.75" x14ac:dyDescent="0.25">
      <c r="C551" s="79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</row>
    <row r="552" spans="3:20" ht="15.75" x14ac:dyDescent="0.25">
      <c r="C552" s="79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</row>
    <row r="553" spans="3:20" ht="15.75" x14ac:dyDescent="0.25">
      <c r="C553" s="79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</row>
    <row r="554" spans="3:20" ht="15.75" x14ac:dyDescent="0.25">
      <c r="C554" s="79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</row>
    <row r="555" spans="3:20" ht="15.75" x14ac:dyDescent="0.25">
      <c r="C555" s="79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</row>
    <row r="556" spans="3:20" ht="15.75" x14ac:dyDescent="0.25">
      <c r="C556" s="79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</row>
    <row r="557" spans="3:20" ht="15.75" x14ac:dyDescent="0.25">
      <c r="C557" s="79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</row>
    <row r="558" spans="3:20" ht="15.75" x14ac:dyDescent="0.25">
      <c r="C558" s="79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</row>
    <row r="559" spans="3:20" ht="15.75" x14ac:dyDescent="0.25">
      <c r="C559" s="79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</row>
    <row r="560" spans="3:20" ht="15.75" x14ac:dyDescent="0.25">
      <c r="C560" s="79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</row>
    <row r="561" spans="3:20" ht="15.75" x14ac:dyDescent="0.25">
      <c r="C561" s="79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</row>
    <row r="562" spans="3:20" ht="15.75" x14ac:dyDescent="0.25">
      <c r="C562" s="2"/>
      <c r="D562" s="3"/>
      <c r="E562" s="3"/>
      <c r="F562" s="3"/>
      <c r="G562" s="8"/>
      <c r="H562" s="3"/>
      <c r="I562" s="3"/>
      <c r="J562" s="3"/>
      <c r="K562" s="8"/>
      <c r="L562" s="3"/>
      <c r="M562" s="3"/>
      <c r="N562" s="3"/>
      <c r="O562" s="8"/>
      <c r="P562" s="70"/>
      <c r="Q562" s="70"/>
      <c r="R562" s="70"/>
      <c r="S562" s="71"/>
    </row>
    <row r="563" spans="3:20" ht="16.5" thickBot="1" x14ac:dyDescent="0.3">
      <c r="C563" s="2"/>
      <c r="D563" s="3"/>
      <c r="E563" s="3"/>
      <c r="F563" s="3"/>
      <c r="G563" s="8"/>
      <c r="H563" s="3"/>
      <c r="I563" s="3"/>
      <c r="J563" s="3"/>
      <c r="K563" s="8"/>
      <c r="L563" s="3"/>
      <c r="M563" s="3"/>
      <c r="N563" s="3"/>
      <c r="O563" s="8"/>
      <c r="P563" s="70"/>
      <c r="Q563" s="70"/>
      <c r="R563" s="70"/>
      <c r="S563" s="71"/>
      <c r="T563" s="7"/>
    </row>
    <row r="564" spans="3:20" ht="15.75" x14ac:dyDescent="0.25">
      <c r="C564" s="124" t="s">
        <v>74</v>
      </c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6"/>
    </row>
    <row r="565" spans="3:20" ht="15.75" x14ac:dyDescent="0.25">
      <c r="C565" s="118" t="s">
        <v>61</v>
      </c>
      <c r="D565" s="120" t="s">
        <v>2</v>
      </c>
      <c r="E565" s="120"/>
      <c r="F565" s="120"/>
      <c r="G565" s="120"/>
      <c r="H565" s="120" t="s">
        <v>3</v>
      </c>
      <c r="I565" s="120"/>
      <c r="J565" s="120"/>
      <c r="K565" s="120"/>
      <c r="L565" s="120" t="s">
        <v>4</v>
      </c>
      <c r="M565" s="120"/>
      <c r="N565" s="120"/>
      <c r="O565" s="120"/>
      <c r="P565" s="120" t="s">
        <v>5</v>
      </c>
      <c r="Q565" s="120"/>
      <c r="R565" s="120"/>
      <c r="S565" s="120"/>
      <c r="T565" s="122" t="s">
        <v>6</v>
      </c>
    </row>
    <row r="566" spans="3:20" ht="16.5" thickBot="1" x14ac:dyDescent="0.3">
      <c r="C566" s="119"/>
      <c r="D566" s="40" t="s">
        <v>7</v>
      </c>
      <c r="E566" s="40" t="s">
        <v>8</v>
      </c>
      <c r="F566" s="40" t="s">
        <v>9</v>
      </c>
      <c r="G566" s="40" t="s">
        <v>10</v>
      </c>
      <c r="H566" s="40" t="s">
        <v>11</v>
      </c>
      <c r="I566" s="40" t="s">
        <v>12</v>
      </c>
      <c r="J566" s="40" t="s">
        <v>13</v>
      </c>
      <c r="K566" s="40" t="s">
        <v>14</v>
      </c>
      <c r="L566" s="40" t="s">
        <v>15</v>
      </c>
      <c r="M566" s="40" t="s">
        <v>16</v>
      </c>
      <c r="N566" s="40" t="s">
        <v>17</v>
      </c>
      <c r="O566" s="40" t="s">
        <v>18</v>
      </c>
      <c r="P566" s="40" t="s">
        <v>19</v>
      </c>
      <c r="Q566" s="40" t="s">
        <v>20</v>
      </c>
      <c r="R566" s="40" t="s">
        <v>21</v>
      </c>
      <c r="S566" s="40" t="s">
        <v>22</v>
      </c>
      <c r="T566" s="123"/>
    </row>
    <row r="567" spans="3:20" ht="15.75" x14ac:dyDescent="0.25">
      <c r="C567" s="5" t="s">
        <v>23</v>
      </c>
      <c r="D567" s="25">
        <v>305</v>
      </c>
      <c r="E567" s="25">
        <v>328</v>
      </c>
      <c r="F567" s="25">
        <v>329</v>
      </c>
      <c r="G567" s="26">
        <f>+SUM(D567:F567)</f>
        <v>962</v>
      </c>
      <c r="H567" s="20">
        <v>337</v>
      </c>
      <c r="I567" s="20">
        <v>308</v>
      </c>
      <c r="J567" s="29">
        <v>316</v>
      </c>
      <c r="K567" s="26">
        <f>SUM(H567:J567)</f>
        <v>961</v>
      </c>
      <c r="L567" s="25">
        <v>390</v>
      </c>
      <c r="M567" s="25">
        <v>319</v>
      </c>
      <c r="N567" s="25">
        <v>277</v>
      </c>
      <c r="O567" s="26">
        <f>SUM(L567:N567)</f>
        <v>986</v>
      </c>
      <c r="P567" s="57"/>
      <c r="Q567" s="57"/>
      <c r="R567" s="57"/>
      <c r="S567" s="57">
        <f>SUM(P567:R567)</f>
        <v>0</v>
      </c>
      <c r="T567" s="26">
        <f>SUM(G567,O567,K567, S567)</f>
        <v>2909</v>
      </c>
    </row>
    <row r="568" spans="3:20" ht="15.75" x14ac:dyDescent="0.25">
      <c r="C568" s="4" t="s">
        <v>24</v>
      </c>
      <c r="D568" s="25">
        <v>239</v>
      </c>
      <c r="E568" s="25">
        <v>298</v>
      </c>
      <c r="F568" s="25">
        <v>280</v>
      </c>
      <c r="G568" s="26">
        <f t="shared" ref="G568:G578" si="61">+SUM(D568:F568)</f>
        <v>817</v>
      </c>
      <c r="H568" s="20">
        <v>277</v>
      </c>
      <c r="I568" s="20">
        <v>298</v>
      </c>
      <c r="J568" s="29">
        <v>257</v>
      </c>
      <c r="K568" s="26">
        <f t="shared" ref="K568:K578" si="62">SUM(H568:J568)</f>
        <v>832</v>
      </c>
      <c r="L568" s="25">
        <v>334</v>
      </c>
      <c r="M568" s="25">
        <v>287</v>
      </c>
      <c r="N568" s="25">
        <v>260</v>
      </c>
      <c r="O568" s="26">
        <f t="shared" ref="O568:O578" si="63">SUM(L568:N568)</f>
        <v>881</v>
      </c>
      <c r="P568" s="57"/>
      <c r="Q568" s="57"/>
      <c r="R568" s="57"/>
      <c r="S568" s="57">
        <f t="shared" ref="S568:S578" si="64">SUM(P568:R568)</f>
        <v>0</v>
      </c>
      <c r="T568" s="26">
        <f t="shared" ref="T568:T578" si="65">SUM(G568,O568,K568, S568)</f>
        <v>2530</v>
      </c>
    </row>
    <row r="569" spans="3:20" ht="15.75" x14ac:dyDescent="0.25">
      <c r="C569" s="4" t="s">
        <v>25</v>
      </c>
      <c r="D569" s="25">
        <v>12</v>
      </c>
      <c r="E569" s="25">
        <v>10</v>
      </c>
      <c r="F569" s="25">
        <v>13</v>
      </c>
      <c r="G569" s="26">
        <f t="shared" si="61"/>
        <v>35</v>
      </c>
      <c r="H569" s="20">
        <v>20</v>
      </c>
      <c r="I569" s="20">
        <v>12</v>
      </c>
      <c r="J569" s="29">
        <v>16</v>
      </c>
      <c r="K569" s="26">
        <f t="shared" si="62"/>
        <v>48</v>
      </c>
      <c r="L569" s="25">
        <v>20</v>
      </c>
      <c r="M569" s="25">
        <v>15</v>
      </c>
      <c r="N569" s="25">
        <v>2</v>
      </c>
      <c r="O569" s="26">
        <f t="shared" si="63"/>
        <v>37</v>
      </c>
      <c r="P569" s="57"/>
      <c r="Q569" s="57"/>
      <c r="R569" s="57"/>
      <c r="S569" s="57">
        <f t="shared" si="64"/>
        <v>0</v>
      </c>
      <c r="T569" s="26">
        <f t="shared" si="65"/>
        <v>120</v>
      </c>
    </row>
    <row r="570" spans="3:20" ht="15.75" x14ac:dyDescent="0.25">
      <c r="C570" s="4" t="s">
        <v>49</v>
      </c>
      <c r="D570" s="25">
        <v>1017</v>
      </c>
      <c r="E570" s="25">
        <v>821</v>
      </c>
      <c r="F570" s="25">
        <v>740</v>
      </c>
      <c r="G570" s="26">
        <f t="shared" si="61"/>
        <v>2578</v>
      </c>
      <c r="H570" s="86">
        <v>5</v>
      </c>
      <c r="I570" s="86">
        <v>5</v>
      </c>
      <c r="J570" s="98">
        <v>4</v>
      </c>
      <c r="K570" s="26">
        <f t="shared" si="62"/>
        <v>14</v>
      </c>
      <c r="L570" s="25">
        <v>8</v>
      </c>
      <c r="M570" s="25">
        <v>6</v>
      </c>
      <c r="N570" s="25">
        <v>8</v>
      </c>
      <c r="O570" s="26">
        <f t="shared" si="63"/>
        <v>22</v>
      </c>
      <c r="P570" s="57"/>
      <c r="Q570" s="57"/>
      <c r="R570" s="57"/>
      <c r="S570" s="57">
        <f>SUM(P570:R570)</f>
        <v>0</v>
      </c>
      <c r="T570" s="26">
        <f t="shared" si="65"/>
        <v>2614</v>
      </c>
    </row>
    <row r="571" spans="3:20" ht="15.75" x14ac:dyDescent="0.25">
      <c r="C571" s="4" t="s">
        <v>131</v>
      </c>
      <c r="D571" s="25">
        <v>44</v>
      </c>
      <c r="E571" s="25">
        <v>40</v>
      </c>
      <c r="F571" s="25">
        <v>44</v>
      </c>
      <c r="G571" s="26">
        <f t="shared" si="61"/>
        <v>128</v>
      </c>
      <c r="H571" s="20">
        <v>38</v>
      </c>
      <c r="I571" s="20">
        <v>34</v>
      </c>
      <c r="J571" s="25">
        <v>31</v>
      </c>
      <c r="K571" s="26">
        <f t="shared" si="62"/>
        <v>103</v>
      </c>
      <c r="L571" s="25">
        <v>36</v>
      </c>
      <c r="M571" s="25">
        <v>38</v>
      </c>
      <c r="N571" s="25">
        <v>39</v>
      </c>
      <c r="O571" s="26">
        <f t="shared" si="63"/>
        <v>113</v>
      </c>
      <c r="P571" s="57"/>
      <c r="Q571" s="57"/>
      <c r="R571" s="57"/>
      <c r="S571" s="57">
        <f>SUM(P571:R571)</f>
        <v>0</v>
      </c>
      <c r="T571" s="26">
        <f t="shared" si="65"/>
        <v>344</v>
      </c>
    </row>
    <row r="572" spans="3:20" ht="15.75" x14ac:dyDescent="0.25">
      <c r="C572" s="4" t="s">
        <v>50</v>
      </c>
      <c r="D572" s="25">
        <v>1</v>
      </c>
      <c r="E572" s="25">
        <v>1</v>
      </c>
      <c r="F572" s="25">
        <v>3</v>
      </c>
      <c r="G572" s="26">
        <f t="shared" si="61"/>
        <v>5</v>
      </c>
      <c r="H572" s="27">
        <v>2</v>
      </c>
      <c r="I572" s="27">
        <v>5</v>
      </c>
      <c r="J572" s="28">
        <v>1</v>
      </c>
      <c r="K572" s="26">
        <f t="shared" si="62"/>
        <v>8</v>
      </c>
      <c r="L572" s="25">
        <v>3</v>
      </c>
      <c r="M572" s="25">
        <v>3</v>
      </c>
      <c r="N572" s="25">
        <v>2</v>
      </c>
      <c r="O572" s="26">
        <f t="shared" si="63"/>
        <v>8</v>
      </c>
      <c r="P572" s="57"/>
      <c r="Q572" s="57"/>
      <c r="R572" s="57"/>
      <c r="S572" s="57">
        <f t="shared" si="64"/>
        <v>0</v>
      </c>
      <c r="T572" s="26">
        <f t="shared" si="65"/>
        <v>21</v>
      </c>
    </row>
    <row r="573" spans="3:20" ht="15.75" x14ac:dyDescent="0.25">
      <c r="C573" s="4" t="s">
        <v>51</v>
      </c>
      <c r="D573" s="25">
        <v>831</v>
      </c>
      <c r="E573" s="25">
        <v>675</v>
      </c>
      <c r="F573" s="25">
        <v>627</v>
      </c>
      <c r="G573" s="26">
        <f t="shared" si="61"/>
        <v>2133</v>
      </c>
      <c r="H573" s="27">
        <v>641</v>
      </c>
      <c r="I573" s="27">
        <v>673</v>
      </c>
      <c r="J573" s="28">
        <v>644</v>
      </c>
      <c r="K573" s="26">
        <f t="shared" si="62"/>
        <v>1958</v>
      </c>
      <c r="L573" s="25">
        <v>672</v>
      </c>
      <c r="M573" s="25">
        <v>616</v>
      </c>
      <c r="N573" s="25">
        <v>606</v>
      </c>
      <c r="O573" s="26">
        <f t="shared" si="63"/>
        <v>1894</v>
      </c>
      <c r="P573" s="58"/>
      <c r="Q573" s="58"/>
      <c r="R573" s="58"/>
      <c r="S573" s="57">
        <f t="shared" si="64"/>
        <v>0</v>
      </c>
      <c r="T573" s="26">
        <f t="shared" si="65"/>
        <v>5985</v>
      </c>
    </row>
    <row r="574" spans="3:20" ht="15.75" x14ac:dyDescent="0.25">
      <c r="C574" s="4" t="s">
        <v>52</v>
      </c>
      <c r="D574" s="25">
        <v>147</v>
      </c>
      <c r="E574" s="25">
        <v>128</v>
      </c>
      <c r="F574" s="25">
        <v>89</v>
      </c>
      <c r="G574" s="26">
        <f t="shared" si="61"/>
        <v>364</v>
      </c>
      <c r="H574" s="27">
        <v>110</v>
      </c>
      <c r="I574" s="27">
        <v>92</v>
      </c>
      <c r="J574" s="28">
        <v>102</v>
      </c>
      <c r="K574" s="26">
        <f t="shared" si="62"/>
        <v>304</v>
      </c>
      <c r="L574" s="25">
        <v>96</v>
      </c>
      <c r="M574" s="25">
        <v>103</v>
      </c>
      <c r="N574" s="25">
        <v>98</v>
      </c>
      <c r="O574" s="26">
        <f t="shared" si="63"/>
        <v>297</v>
      </c>
      <c r="P574" s="58"/>
      <c r="Q574" s="58"/>
      <c r="R574" s="58"/>
      <c r="S574" s="57">
        <f t="shared" si="64"/>
        <v>0</v>
      </c>
      <c r="T574" s="26">
        <f t="shared" si="65"/>
        <v>965</v>
      </c>
    </row>
    <row r="575" spans="3:20" ht="15.75" x14ac:dyDescent="0.25">
      <c r="C575" s="4" t="s">
        <v>53</v>
      </c>
      <c r="D575" s="25">
        <v>28</v>
      </c>
      <c r="E575" s="25">
        <v>12</v>
      </c>
      <c r="F575" s="25">
        <v>13</v>
      </c>
      <c r="G575" s="26">
        <f t="shared" si="61"/>
        <v>53</v>
      </c>
      <c r="H575" s="20">
        <v>18</v>
      </c>
      <c r="I575" s="20">
        <v>13</v>
      </c>
      <c r="J575" s="29">
        <v>12</v>
      </c>
      <c r="K575" s="26">
        <f t="shared" si="62"/>
        <v>43</v>
      </c>
      <c r="L575" s="25">
        <v>18</v>
      </c>
      <c r="M575" s="25">
        <v>9</v>
      </c>
      <c r="N575" s="25">
        <v>14</v>
      </c>
      <c r="O575" s="26">
        <f t="shared" si="63"/>
        <v>41</v>
      </c>
      <c r="P575" s="57"/>
      <c r="Q575" s="57"/>
      <c r="R575" s="57"/>
      <c r="S575" s="57">
        <f t="shared" si="64"/>
        <v>0</v>
      </c>
      <c r="T575" s="26">
        <f t="shared" si="65"/>
        <v>137</v>
      </c>
    </row>
    <row r="576" spans="3:20" ht="15.75" x14ac:dyDescent="0.25">
      <c r="C576" s="4" t="s">
        <v>54</v>
      </c>
      <c r="D576" s="25">
        <v>1</v>
      </c>
      <c r="E576" s="25">
        <v>0</v>
      </c>
      <c r="F576" s="25">
        <v>0</v>
      </c>
      <c r="G576" s="26">
        <f t="shared" si="61"/>
        <v>1</v>
      </c>
      <c r="H576" s="27">
        <v>1</v>
      </c>
      <c r="I576" s="27">
        <v>0</v>
      </c>
      <c r="J576" s="28">
        <v>0</v>
      </c>
      <c r="K576" s="26">
        <f t="shared" si="62"/>
        <v>1</v>
      </c>
      <c r="L576" s="25">
        <v>0</v>
      </c>
      <c r="M576" s="25">
        <v>0</v>
      </c>
      <c r="N576" s="25">
        <v>1</v>
      </c>
      <c r="O576" s="26">
        <f t="shared" si="63"/>
        <v>1</v>
      </c>
      <c r="P576" s="58"/>
      <c r="Q576" s="58"/>
      <c r="R576" s="58"/>
      <c r="S576" s="57">
        <f t="shared" si="64"/>
        <v>0</v>
      </c>
      <c r="T576" s="26">
        <f t="shared" si="65"/>
        <v>3</v>
      </c>
    </row>
    <row r="577" spans="3:20" ht="15.75" x14ac:dyDescent="0.25">
      <c r="C577" s="4" t="s">
        <v>57</v>
      </c>
      <c r="D577" s="25">
        <v>40</v>
      </c>
      <c r="E577" s="25">
        <v>57</v>
      </c>
      <c r="F577" s="25">
        <v>25</v>
      </c>
      <c r="G577" s="26">
        <f t="shared" si="61"/>
        <v>122</v>
      </c>
      <c r="H577" s="25">
        <v>108</v>
      </c>
      <c r="I577" s="25">
        <v>69</v>
      </c>
      <c r="J577" s="29">
        <v>56</v>
      </c>
      <c r="K577" s="26">
        <f t="shared" si="62"/>
        <v>233</v>
      </c>
      <c r="L577" s="25">
        <v>82</v>
      </c>
      <c r="M577" s="25">
        <v>57</v>
      </c>
      <c r="N577" s="25">
        <v>49</v>
      </c>
      <c r="O577" s="26">
        <f t="shared" si="63"/>
        <v>188</v>
      </c>
      <c r="P577" s="57"/>
      <c r="Q577" s="57"/>
      <c r="R577" s="57"/>
      <c r="S577" s="57">
        <f t="shared" si="64"/>
        <v>0</v>
      </c>
      <c r="T577" s="26">
        <f t="shared" si="65"/>
        <v>543</v>
      </c>
    </row>
    <row r="578" spans="3:20" ht="15.75" x14ac:dyDescent="0.25">
      <c r="C578" s="4" t="s">
        <v>58</v>
      </c>
      <c r="D578" s="25">
        <v>122</v>
      </c>
      <c r="E578" s="25">
        <v>73</v>
      </c>
      <c r="F578" s="25">
        <v>133</v>
      </c>
      <c r="G578" s="26">
        <f t="shared" si="61"/>
        <v>328</v>
      </c>
      <c r="H578" s="27">
        <v>162</v>
      </c>
      <c r="I578" s="27">
        <v>156</v>
      </c>
      <c r="J578" s="28">
        <v>164</v>
      </c>
      <c r="K578" s="26">
        <f t="shared" si="62"/>
        <v>482</v>
      </c>
      <c r="L578" s="25">
        <v>189</v>
      </c>
      <c r="M578" s="25">
        <v>198</v>
      </c>
      <c r="N578" s="25">
        <v>152</v>
      </c>
      <c r="O578" s="26">
        <f t="shared" si="63"/>
        <v>539</v>
      </c>
      <c r="P578" s="58"/>
      <c r="Q578" s="58"/>
      <c r="R578" s="58"/>
      <c r="S578" s="57">
        <f t="shared" si="64"/>
        <v>0</v>
      </c>
      <c r="T578" s="26">
        <f t="shared" si="65"/>
        <v>1349</v>
      </c>
    </row>
    <row r="579" spans="3:20" ht="15.75" x14ac:dyDescent="0.25">
      <c r="C579" s="4" t="s">
        <v>71</v>
      </c>
      <c r="D579" s="25"/>
      <c r="E579" s="25"/>
      <c r="F579" s="25"/>
      <c r="G579" s="26"/>
      <c r="H579" s="27"/>
      <c r="I579" s="27"/>
      <c r="J579" s="28"/>
      <c r="K579" s="26"/>
      <c r="L579" s="25">
        <v>13</v>
      </c>
      <c r="M579" s="25">
        <v>22</v>
      </c>
      <c r="N579" s="25">
        <v>11</v>
      </c>
      <c r="O579" s="26">
        <f>SUM(L579:N579)</f>
        <v>46</v>
      </c>
      <c r="P579" s="58"/>
      <c r="Q579" s="58"/>
      <c r="R579" s="58"/>
      <c r="S579" s="57">
        <v>0</v>
      </c>
      <c r="T579" s="26">
        <f>G579+K579+O579</f>
        <v>46</v>
      </c>
    </row>
    <row r="580" spans="3:20" ht="15.75" x14ac:dyDescent="0.25">
      <c r="C580" s="4" t="s">
        <v>56</v>
      </c>
      <c r="D580" s="25"/>
      <c r="E580" s="25"/>
      <c r="F580" s="25"/>
      <c r="G580" s="26"/>
      <c r="H580" s="27"/>
      <c r="I580" s="27"/>
      <c r="J580" s="28"/>
      <c r="K580" s="26"/>
      <c r="L580" s="25">
        <v>5</v>
      </c>
      <c r="M580" s="25">
        <v>2</v>
      </c>
      <c r="N580" s="25">
        <v>3</v>
      </c>
      <c r="O580" s="26">
        <f>SUM(L580:N580)</f>
        <v>10</v>
      </c>
      <c r="P580" s="58"/>
      <c r="Q580" s="58"/>
      <c r="R580" s="58"/>
      <c r="S580" s="57">
        <v>0</v>
      </c>
      <c r="T580" s="26">
        <f>G580+K580+O580</f>
        <v>10</v>
      </c>
    </row>
    <row r="581" spans="3:20" ht="15.75" x14ac:dyDescent="0.25">
      <c r="C581" s="41" t="s">
        <v>59</v>
      </c>
      <c r="D581" s="25">
        <f t="shared" ref="D581:S581" si="66">SUM(D567:D578)</f>
        <v>2787</v>
      </c>
      <c r="E581" s="25">
        <f t="shared" si="66"/>
        <v>2443</v>
      </c>
      <c r="F581" s="25">
        <f t="shared" si="66"/>
        <v>2296</v>
      </c>
      <c r="G581" s="26">
        <f t="shared" si="66"/>
        <v>7526</v>
      </c>
      <c r="H581" s="25">
        <f t="shared" si="66"/>
        <v>1719</v>
      </c>
      <c r="I581" s="25">
        <f t="shared" si="66"/>
        <v>1665</v>
      </c>
      <c r="J581" s="25">
        <f t="shared" si="66"/>
        <v>1603</v>
      </c>
      <c r="K581" s="26">
        <f t="shared" si="66"/>
        <v>4987</v>
      </c>
      <c r="L581" s="25">
        <f>SUM(L567:L580)</f>
        <v>1866</v>
      </c>
      <c r="M581" s="25">
        <f>SUM(M567:M580)</f>
        <v>1675</v>
      </c>
      <c r="N581" s="25">
        <f>SUM(N567:N580)</f>
        <v>1522</v>
      </c>
      <c r="O581" s="26">
        <f>SUM(O567:O580)</f>
        <v>5063</v>
      </c>
      <c r="P581" s="26">
        <f t="shared" si="66"/>
        <v>0</v>
      </c>
      <c r="Q581" s="26">
        <f t="shared" si="66"/>
        <v>0</v>
      </c>
      <c r="R581" s="26">
        <f t="shared" si="66"/>
        <v>0</v>
      </c>
      <c r="S581" s="26">
        <f t="shared" si="66"/>
        <v>0</v>
      </c>
      <c r="T581" s="26">
        <f>SUM(T567:T580)</f>
        <v>17576</v>
      </c>
    </row>
    <row r="582" spans="3:20" ht="15.75" x14ac:dyDescent="0.25">
      <c r="C582" s="79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</row>
    <row r="583" spans="3:20" ht="15.75" x14ac:dyDescent="0.25">
      <c r="C583" s="79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</row>
    <row r="584" spans="3:20" ht="15.75" x14ac:dyDescent="0.25">
      <c r="C584" s="79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</row>
    <row r="585" spans="3:20" ht="15.75" x14ac:dyDescent="0.25">
      <c r="C585" s="79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</row>
    <row r="586" spans="3:20" ht="15.75" x14ac:dyDescent="0.25">
      <c r="C586" s="79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</row>
    <row r="587" spans="3:20" ht="15.75" x14ac:dyDescent="0.25">
      <c r="C587" s="79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</row>
    <row r="588" spans="3:20" ht="15.75" x14ac:dyDescent="0.25">
      <c r="C588" s="79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</row>
    <row r="589" spans="3:20" ht="15.75" x14ac:dyDescent="0.25">
      <c r="C589" s="79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</row>
    <row r="590" spans="3:20" ht="15.75" x14ac:dyDescent="0.25">
      <c r="C590" s="79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</row>
    <row r="591" spans="3:20" ht="15.75" x14ac:dyDescent="0.25">
      <c r="C591" s="79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</row>
    <row r="592" spans="3:20" ht="15.75" x14ac:dyDescent="0.25">
      <c r="C592" s="79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</row>
    <row r="593" spans="3:20" ht="15.75" x14ac:dyDescent="0.25">
      <c r="C593" s="79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</row>
    <row r="594" spans="3:20" ht="15.75" x14ac:dyDescent="0.25">
      <c r="C594" s="79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</row>
    <row r="595" spans="3:20" ht="15.75" x14ac:dyDescent="0.25">
      <c r="C595" s="79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</row>
    <row r="596" spans="3:20" ht="15.75" x14ac:dyDescent="0.25">
      <c r="C596" s="79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</row>
    <row r="597" spans="3:20" ht="15.75" x14ac:dyDescent="0.25">
      <c r="C597" s="79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</row>
    <row r="598" spans="3:20" ht="15.75" x14ac:dyDescent="0.25">
      <c r="C598" s="79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</row>
    <row r="599" spans="3:20" ht="15.75" x14ac:dyDescent="0.25">
      <c r="C599" s="79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</row>
    <row r="600" spans="3:20" ht="15.75" x14ac:dyDescent="0.25">
      <c r="C600" s="79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</row>
    <row r="601" spans="3:20" ht="15.75" x14ac:dyDescent="0.25">
      <c r="C601" s="79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</row>
    <row r="602" spans="3:20" ht="15.75" x14ac:dyDescent="0.25">
      <c r="C602" s="79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</row>
    <row r="603" spans="3:20" ht="15.75" x14ac:dyDescent="0.25">
      <c r="C603" s="79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</row>
    <row r="604" spans="3:20" ht="15.75" x14ac:dyDescent="0.25">
      <c r="C604" s="79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</row>
    <row r="605" spans="3:20" ht="15.75" x14ac:dyDescent="0.25">
      <c r="C605" s="79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</row>
    <row r="606" spans="3:20" ht="15.75" x14ac:dyDescent="0.25">
      <c r="C606" s="79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</row>
    <row r="607" spans="3:20" ht="15.75" x14ac:dyDescent="0.25">
      <c r="C607" s="79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</row>
    <row r="608" spans="3:20" ht="15.75" x14ac:dyDescent="0.25">
      <c r="C608" s="79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</row>
    <row r="609" spans="3:20" ht="15.75" x14ac:dyDescent="0.25">
      <c r="C609" s="79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</row>
    <row r="610" spans="3:20" ht="15.75" x14ac:dyDescent="0.25">
      <c r="C610" s="79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</row>
    <row r="611" spans="3:20" ht="15.75" x14ac:dyDescent="0.25">
      <c r="C611" s="79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</row>
    <row r="612" spans="3:20" ht="15.75" x14ac:dyDescent="0.25">
      <c r="C612" s="79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</row>
    <row r="613" spans="3:20" ht="15.75" x14ac:dyDescent="0.25">
      <c r="C613" s="79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</row>
    <row r="614" spans="3:20" ht="15.75" x14ac:dyDescent="0.25">
      <c r="C614" s="79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</row>
    <row r="615" spans="3:20" ht="15.75" x14ac:dyDescent="0.25">
      <c r="C615" s="79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</row>
    <row r="616" spans="3:20" ht="15.75" x14ac:dyDescent="0.25">
      <c r="C616" s="79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</row>
    <row r="617" spans="3:20" ht="16.5" thickBot="1" x14ac:dyDescent="0.3">
      <c r="C617" s="2"/>
      <c r="D617" s="3"/>
      <c r="E617" s="3"/>
      <c r="F617" s="3"/>
      <c r="G617" s="8"/>
      <c r="H617" s="3"/>
      <c r="I617" s="3"/>
      <c r="J617" s="3"/>
      <c r="K617" s="8"/>
      <c r="L617" s="3"/>
      <c r="M617" s="3"/>
      <c r="N617" s="3"/>
      <c r="O617" s="8"/>
      <c r="P617" s="70"/>
      <c r="Q617" s="70"/>
      <c r="R617" s="70"/>
      <c r="S617" s="71"/>
      <c r="T617" s="7"/>
    </row>
    <row r="618" spans="3:20" ht="15.75" x14ac:dyDescent="0.25">
      <c r="C618" s="124" t="s">
        <v>75</v>
      </c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6"/>
    </row>
    <row r="619" spans="3:20" ht="15.75" x14ac:dyDescent="0.25">
      <c r="C619" s="118" t="s">
        <v>61</v>
      </c>
      <c r="D619" s="120" t="s">
        <v>2</v>
      </c>
      <c r="E619" s="120"/>
      <c r="F619" s="120"/>
      <c r="G619" s="120"/>
      <c r="H619" s="120" t="s">
        <v>3</v>
      </c>
      <c r="I619" s="120"/>
      <c r="J619" s="120"/>
      <c r="K619" s="120"/>
      <c r="L619" s="120" t="s">
        <v>4</v>
      </c>
      <c r="M619" s="120"/>
      <c r="N619" s="120"/>
      <c r="O619" s="120"/>
      <c r="P619" s="120" t="s">
        <v>5</v>
      </c>
      <c r="Q619" s="120"/>
      <c r="R619" s="120"/>
      <c r="S619" s="120"/>
      <c r="T619" s="122" t="s">
        <v>6</v>
      </c>
    </row>
    <row r="620" spans="3:20" ht="16.5" thickBot="1" x14ac:dyDescent="0.3">
      <c r="C620" s="119"/>
      <c r="D620" s="40" t="s">
        <v>7</v>
      </c>
      <c r="E620" s="40" t="s">
        <v>8</v>
      </c>
      <c r="F620" s="40" t="s">
        <v>9</v>
      </c>
      <c r="G620" s="40" t="s">
        <v>10</v>
      </c>
      <c r="H620" s="40" t="s">
        <v>11</v>
      </c>
      <c r="I620" s="40" t="s">
        <v>12</v>
      </c>
      <c r="J620" s="40" t="s">
        <v>13</v>
      </c>
      <c r="K620" s="40" t="s">
        <v>14</v>
      </c>
      <c r="L620" s="40" t="s">
        <v>15</v>
      </c>
      <c r="M620" s="40" t="s">
        <v>16</v>
      </c>
      <c r="N620" s="40" t="s">
        <v>17</v>
      </c>
      <c r="O620" s="40" t="s">
        <v>18</v>
      </c>
      <c r="P620" s="40" t="s">
        <v>19</v>
      </c>
      <c r="Q620" s="40" t="s">
        <v>20</v>
      </c>
      <c r="R620" s="40" t="s">
        <v>21</v>
      </c>
      <c r="S620" s="40" t="s">
        <v>22</v>
      </c>
      <c r="T620" s="123"/>
    </row>
    <row r="621" spans="3:20" ht="15.75" x14ac:dyDescent="0.25">
      <c r="C621" s="5" t="s">
        <v>23</v>
      </c>
      <c r="D621" s="25">
        <v>331</v>
      </c>
      <c r="E621" s="25">
        <v>345</v>
      </c>
      <c r="F621" s="25">
        <v>317</v>
      </c>
      <c r="G621" s="26">
        <f>+SUM(D621:F621)</f>
        <v>993</v>
      </c>
      <c r="H621" s="20">
        <v>316</v>
      </c>
      <c r="I621" s="20">
        <v>282</v>
      </c>
      <c r="J621" s="29">
        <v>326</v>
      </c>
      <c r="K621" s="26">
        <f>SUM(H621:J621)</f>
        <v>924</v>
      </c>
      <c r="L621" s="25">
        <v>378</v>
      </c>
      <c r="M621" s="25">
        <v>326</v>
      </c>
      <c r="N621" s="25">
        <v>313</v>
      </c>
      <c r="O621" s="26">
        <f>SUM(L621:N621)</f>
        <v>1017</v>
      </c>
      <c r="P621" s="57"/>
      <c r="Q621" s="57"/>
      <c r="R621" s="57"/>
      <c r="S621" s="57">
        <f>SUM(P621:R621)</f>
        <v>0</v>
      </c>
      <c r="T621" s="26">
        <f>SUM(G621,O621,K621, S621)</f>
        <v>2934</v>
      </c>
    </row>
    <row r="622" spans="3:20" ht="15.75" x14ac:dyDescent="0.25">
      <c r="C622" s="4" t="s">
        <v>24</v>
      </c>
      <c r="D622" s="25">
        <v>281</v>
      </c>
      <c r="E622" s="25">
        <v>267</v>
      </c>
      <c r="F622" s="25">
        <v>249</v>
      </c>
      <c r="G622" s="26">
        <f t="shared" ref="G622:G633" si="67">+SUM(D622:F622)</f>
        <v>797</v>
      </c>
      <c r="H622" s="20">
        <v>289</v>
      </c>
      <c r="I622" s="20">
        <v>292</v>
      </c>
      <c r="J622" s="29">
        <v>239</v>
      </c>
      <c r="K622" s="26">
        <f t="shared" ref="K622:K633" si="68">SUM(H622:J622)</f>
        <v>820</v>
      </c>
      <c r="L622" s="25">
        <v>336</v>
      </c>
      <c r="M622" s="25">
        <v>266</v>
      </c>
      <c r="N622" s="25">
        <v>272</v>
      </c>
      <c r="O622" s="26">
        <f t="shared" ref="O622:O633" si="69">SUM(L622:N622)</f>
        <v>874</v>
      </c>
      <c r="P622" s="57"/>
      <c r="Q622" s="57"/>
      <c r="R622" s="57"/>
      <c r="S622" s="57">
        <f t="shared" ref="S622:S633" si="70">SUM(P622:R622)</f>
        <v>0</v>
      </c>
      <c r="T622" s="26">
        <f t="shared" ref="T622:T633" si="71">SUM(G622,O622,K622, S622)</f>
        <v>2491</v>
      </c>
    </row>
    <row r="623" spans="3:20" ht="15.75" x14ac:dyDescent="0.25">
      <c r="C623" s="4" t="s">
        <v>25</v>
      </c>
      <c r="D623" s="25">
        <v>13</v>
      </c>
      <c r="E623" s="25">
        <v>7</v>
      </c>
      <c r="F623" s="25">
        <v>12</v>
      </c>
      <c r="G623" s="26">
        <f t="shared" si="67"/>
        <v>32</v>
      </c>
      <c r="H623" s="86">
        <v>14</v>
      </c>
      <c r="I623" s="86">
        <v>12</v>
      </c>
      <c r="J623" s="98">
        <v>10</v>
      </c>
      <c r="K623" s="26">
        <f t="shared" si="68"/>
        <v>36</v>
      </c>
      <c r="L623" s="25">
        <v>4</v>
      </c>
      <c r="M623" s="25">
        <v>12</v>
      </c>
      <c r="N623" s="25">
        <v>8</v>
      </c>
      <c r="O623" s="26">
        <f t="shared" si="69"/>
        <v>24</v>
      </c>
      <c r="P623" s="57"/>
      <c r="Q623" s="57"/>
      <c r="R623" s="57"/>
      <c r="S623" s="57">
        <f t="shared" si="70"/>
        <v>0</v>
      </c>
      <c r="T623" s="26">
        <f t="shared" si="71"/>
        <v>92</v>
      </c>
    </row>
    <row r="624" spans="3:20" ht="15.75" x14ac:dyDescent="0.25">
      <c r="C624" s="4" t="s">
        <v>49</v>
      </c>
      <c r="D624" s="25">
        <v>858</v>
      </c>
      <c r="E624" s="25">
        <v>563</v>
      </c>
      <c r="F624" s="25">
        <v>566</v>
      </c>
      <c r="G624" s="26">
        <f>+SUM(D624:F624)</f>
        <v>1987</v>
      </c>
      <c r="H624" s="99">
        <v>10</v>
      </c>
      <c r="I624" s="99">
        <v>11</v>
      </c>
      <c r="J624" s="100">
        <v>5</v>
      </c>
      <c r="K624" s="26">
        <f>SUM(H624:J624)</f>
        <v>26</v>
      </c>
      <c r="L624" s="25">
        <v>10</v>
      </c>
      <c r="M624" s="25">
        <v>7</v>
      </c>
      <c r="N624" s="25">
        <v>5</v>
      </c>
      <c r="O624" s="26">
        <f t="shared" si="69"/>
        <v>22</v>
      </c>
      <c r="P624" s="57"/>
      <c r="Q624" s="57"/>
      <c r="R624" s="57"/>
      <c r="S624" s="57">
        <f t="shared" si="70"/>
        <v>0</v>
      </c>
      <c r="T624" s="26">
        <f>SUM(G624,O624,K624, S624)</f>
        <v>2035</v>
      </c>
    </row>
    <row r="625" spans="3:20" ht="15.75" x14ac:dyDescent="0.25">
      <c r="C625" s="4" t="s">
        <v>26</v>
      </c>
      <c r="D625" s="25">
        <v>40</v>
      </c>
      <c r="E625" s="25">
        <v>23</v>
      </c>
      <c r="F625" s="25">
        <v>28</v>
      </c>
      <c r="G625" s="26">
        <f t="shared" si="67"/>
        <v>91</v>
      </c>
      <c r="H625" s="20">
        <v>20</v>
      </c>
      <c r="I625" s="20">
        <v>24</v>
      </c>
      <c r="J625" s="29">
        <v>22</v>
      </c>
      <c r="K625" s="26">
        <f t="shared" si="68"/>
        <v>66</v>
      </c>
      <c r="L625" s="25">
        <v>32</v>
      </c>
      <c r="M625" s="25">
        <v>24</v>
      </c>
      <c r="N625" s="25">
        <v>29</v>
      </c>
      <c r="O625" s="26">
        <f t="shared" si="69"/>
        <v>85</v>
      </c>
      <c r="P625" s="57"/>
      <c r="Q625" s="57"/>
      <c r="R625" s="57"/>
      <c r="S625" s="57">
        <f t="shared" si="70"/>
        <v>0</v>
      </c>
      <c r="T625" s="26">
        <f t="shared" si="71"/>
        <v>242</v>
      </c>
    </row>
    <row r="626" spans="3:20" ht="15.75" x14ac:dyDescent="0.25">
      <c r="C626" s="4" t="s">
        <v>36</v>
      </c>
      <c r="D626" s="25">
        <v>2</v>
      </c>
      <c r="E626" s="25">
        <v>3</v>
      </c>
      <c r="F626" s="25">
        <v>5</v>
      </c>
      <c r="G626" s="26">
        <f t="shared" si="67"/>
        <v>10</v>
      </c>
      <c r="H626" s="25">
        <v>7</v>
      </c>
      <c r="I626" s="20">
        <v>8</v>
      </c>
      <c r="J626" s="29">
        <v>6</v>
      </c>
      <c r="K626" s="26">
        <f t="shared" si="68"/>
        <v>21</v>
      </c>
      <c r="L626" s="25">
        <v>9</v>
      </c>
      <c r="M626" s="25">
        <v>8</v>
      </c>
      <c r="N626" s="25">
        <v>8</v>
      </c>
      <c r="O626" s="26">
        <f t="shared" si="69"/>
        <v>25</v>
      </c>
      <c r="P626" s="57"/>
      <c r="Q626" s="57"/>
      <c r="R626" s="57"/>
      <c r="S626" s="57">
        <f t="shared" si="70"/>
        <v>0</v>
      </c>
      <c r="T626" s="26">
        <f>SUM(G626,O626,K626, S626)</f>
        <v>56</v>
      </c>
    </row>
    <row r="627" spans="3:20" ht="15.75" x14ac:dyDescent="0.25">
      <c r="C627" s="4" t="s">
        <v>50</v>
      </c>
      <c r="D627" s="25">
        <v>3</v>
      </c>
      <c r="E627" s="25">
        <v>5</v>
      </c>
      <c r="F627" s="25">
        <v>0</v>
      </c>
      <c r="G627" s="26">
        <v>0</v>
      </c>
      <c r="H627" s="20">
        <v>2</v>
      </c>
      <c r="I627" s="20">
        <v>3</v>
      </c>
      <c r="J627" s="29">
        <v>0</v>
      </c>
      <c r="K627" s="26">
        <f t="shared" si="68"/>
        <v>5</v>
      </c>
      <c r="L627" s="25">
        <v>1</v>
      </c>
      <c r="M627" s="25">
        <v>0</v>
      </c>
      <c r="N627" s="25">
        <v>1</v>
      </c>
      <c r="O627" s="26">
        <f t="shared" si="69"/>
        <v>2</v>
      </c>
      <c r="P627" s="57"/>
      <c r="Q627" s="57"/>
      <c r="R627" s="57"/>
      <c r="S627" s="57">
        <f t="shared" si="70"/>
        <v>0</v>
      </c>
      <c r="T627" s="26">
        <f>SUM(G627,O627,K627, S627)</f>
        <v>7</v>
      </c>
    </row>
    <row r="628" spans="3:20" ht="15.75" x14ac:dyDescent="0.25">
      <c r="C628" s="4" t="s">
        <v>51</v>
      </c>
      <c r="D628" s="25">
        <v>688</v>
      </c>
      <c r="E628" s="25">
        <v>449</v>
      </c>
      <c r="F628" s="25">
        <v>426</v>
      </c>
      <c r="G628" s="26">
        <f t="shared" si="67"/>
        <v>1563</v>
      </c>
      <c r="H628" s="27">
        <v>476</v>
      </c>
      <c r="I628" s="27">
        <v>465</v>
      </c>
      <c r="J628" s="28">
        <v>489</v>
      </c>
      <c r="K628" s="26">
        <f t="shared" si="68"/>
        <v>1430</v>
      </c>
      <c r="L628" s="25">
        <v>603</v>
      </c>
      <c r="M628" s="25">
        <v>488</v>
      </c>
      <c r="N628" s="25">
        <v>523</v>
      </c>
      <c r="O628" s="26">
        <f t="shared" si="69"/>
        <v>1614</v>
      </c>
      <c r="P628" s="58"/>
      <c r="Q628" s="58"/>
      <c r="R628" s="58"/>
      <c r="S628" s="57">
        <f t="shared" si="70"/>
        <v>0</v>
      </c>
      <c r="T628" s="26">
        <f t="shared" si="71"/>
        <v>4607</v>
      </c>
    </row>
    <row r="629" spans="3:20" ht="15.75" x14ac:dyDescent="0.25">
      <c r="C629" s="4" t="s">
        <v>52</v>
      </c>
      <c r="D629" s="25">
        <v>137</v>
      </c>
      <c r="E629" s="25">
        <v>78</v>
      </c>
      <c r="F629" s="25">
        <v>106</v>
      </c>
      <c r="G629" s="26">
        <f t="shared" si="67"/>
        <v>321</v>
      </c>
      <c r="H629" s="27">
        <v>86</v>
      </c>
      <c r="I629" s="27">
        <v>99</v>
      </c>
      <c r="J629" s="28">
        <v>100</v>
      </c>
      <c r="K629" s="26">
        <f t="shared" si="68"/>
        <v>285</v>
      </c>
      <c r="L629" s="25">
        <v>120</v>
      </c>
      <c r="M629" s="25">
        <v>114</v>
      </c>
      <c r="N629" s="25">
        <v>116</v>
      </c>
      <c r="O629" s="26">
        <f t="shared" si="69"/>
        <v>350</v>
      </c>
      <c r="P629" s="58"/>
      <c r="Q629" s="58"/>
      <c r="R629" s="58"/>
      <c r="S629" s="57">
        <f t="shared" si="70"/>
        <v>0</v>
      </c>
      <c r="T629" s="26">
        <f t="shared" si="71"/>
        <v>956</v>
      </c>
    </row>
    <row r="630" spans="3:20" ht="15.75" x14ac:dyDescent="0.25">
      <c r="C630" s="4" t="s">
        <v>53</v>
      </c>
      <c r="D630" s="25">
        <v>13</v>
      </c>
      <c r="E630" s="25">
        <v>16</v>
      </c>
      <c r="F630" s="25">
        <v>20</v>
      </c>
      <c r="G630" s="26">
        <f t="shared" si="67"/>
        <v>49</v>
      </c>
      <c r="H630" s="20">
        <v>13</v>
      </c>
      <c r="I630" s="20">
        <v>13</v>
      </c>
      <c r="J630" s="29">
        <v>10</v>
      </c>
      <c r="K630" s="26">
        <f t="shared" si="68"/>
        <v>36</v>
      </c>
      <c r="L630" s="25">
        <v>21</v>
      </c>
      <c r="M630" s="25">
        <v>19</v>
      </c>
      <c r="N630" s="25">
        <v>13</v>
      </c>
      <c r="O630" s="26">
        <f t="shared" si="69"/>
        <v>53</v>
      </c>
      <c r="P630" s="57"/>
      <c r="Q630" s="57"/>
      <c r="R630" s="57"/>
      <c r="S630" s="57">
        <f t="shared" si="70"/>
        <v>0</v>
      </c>
      <c r="T630" s="26">
        <f t="shared" si="71"/>
        <v>138</v>
      </c>
    </row>
    <row r="631" spans="3:20" ht="15.75" x14ac:dyDescent="0.25">
      <c r="C631" s="4" t="s">
        <v>54</v>
      </c>
      <c r="D631" s="25">
        <v>8</v>
      </c>
      <c r="E631" s="25">
        <v>6</v>
      </c>
      <c r="F631" s="25">
        <v>7</v>
      </c>
      <c r="G631" s="26">
        <f>+SUM(D631:F631)</f>
        <v>21</v>
      </c>
      <c r="H631" s="27">
        <v>6</v>
      </c>
      <c r="I631" s="27">
        <v>3</v>
      </c>
      <c r="J631" s="28">
        <v>6</v>
      </c>
      <c r="K631" s="26">
        <f t="shared" si="68"/>
        <v>15</v>
      </c>
      <c r="L631" s="25">
        <v>7</v>
      </c>
      <c r="M631" s="25">
        <v>4</v>
      </c>
      <c r="N631" s="25">
        <v>6</v>
      </c>
      <c r="O631" s="26">
        <f t="shared" si="69"/>
        <v>17</v>
      </c>
      <c r="P631" s="58"/>
      <c r="Q631" s="58"/>
      <c r="R631" s="58"/>
      <c r="S631" s="57">
        <f t="shared" si="70"/>
        <v>0</v>
      </c>
      <c r="T631" s="26">
        <f t="shared" si="71"/>
        <v>53</v>
      </c>
    </row>
    <row r="632" spans="3:20" ht="15.75" x14ac:dyDescent="0.25">
      <c r="C632" s="4" t="s">
        <v>57</v>
      </c>
      <c r="D632" s="25">
        <v>45</v>
      </c>
      <c r="E632" s="25">
        <v>44</v>
      </c>
      <c r="F632" s="25">
        <v>52</v>
      </c>
      <c r="G632" s="26">
        <f>+SUM(D632:F632)</f>
        <v>141</v>
      </c>
      <c r="H632" s="20">
        <v>100</v>
      </c>
      <c r="I632" s="20">
        <v>126</v>
      </c>
      <c r="J632" s="29">
        <v>101</v>
      </c>
      <c r="K632" s="26">
        <f t="shared" si="68"/>
        <v>327</v>
      </c>
      <c r="L632" s="25">
        <v>103</v>
      </c>
      <c r="M632" s="25">
        <v>99</v>
      </c>
      <c r="N632" s="25">
        <v>93</v>
      </c>
      <c r="O632" s="26">
        <f t="shared" si="69"/>
        <v>295</v>
      </c>
      <c r="P632" s="57"/>
      <c r="Q632" s="57"/>
      <c r="R632" s="57"/>
      <c r="S632" s="57">
        <f t="shared" si="70"/>
        <v>0</v>
      </c>
      <c r="T632" s="26">
        <f t="shared" si="71"/>
        <v>763</v>
      </c>
    </row>
    <row r="633" spans="3:20" ht="15.75" x14ac:dyDescent="0.25">
      <c r="C633" s="4" t="s">
        <v>58</v>
      </c>
      <c r="D633" s="25">
        <v>147</v>
      </c>
      <c r="E633" s="25">
        <v>136</v>
      </c>
      <c r="F633" s="25">
        <v>112</v>
      </c>
      <c r="G633" s="26">
        <f t="shared" si="67"/>
        <v>395</v>
      </c>
      <c r="H633" s="27">
        <v>177</v>
      </c>
      <c r="I633" s="27">
        <v>201</v>
      </c>
      <c r="J633" s="28">
        <v>172</v>
      </c>
      <c r="K633" s="26">
        <f t="shared" si="68"/>
        <v>550</v>
      </c>
      <c r="L633" s="25">
        <v>190</v>
      </c>
      <c r="M633" s="25">
        <v>204</v>
      </c>
      <c r="N633" s="25">
        <v>181</v>
      </c>
      <c r="O633" s="26">
        <f t="shared" si="69"/>
        <v>575</v>
      </c>
      <c r="P633" s="58"/>
      <c r="Q633" s="58"/>
      <c r="R633" s="58"/>
      <c r="S633" s="57">
        <f t="shared" si="70"/>
        <v>0</v>
      </c>
      <c r="T633" s="26">
        <f t="shared" si="71"/>
        <v>1520</v>
      </c>
    </row>
    <row r="634" spans="3:20" ht="15.75" x14ac:dyDescent="0.25">
      <c r="C634" s="4" t="s">
        <v>71</v>
      </c>
      <c r="D634" s="25"/>
      <c r="E634" s="25"/>
      <c r="F634" s="25"/>
      <c r="G634" s="26"/>
      <c r="H634" s="27"/>
      <c r="I634" s="27"/>
      <c r="J634" s="28"/>
      <c r="K634" s="26"/>
      <c r="L634" s="25">
        <v>40</v>
      </c>
      <c r="M634" s="25">
        <v>35</v>
      </c>
      <c r="N634" s="25">
        <v>35</v>
      </c>
      <c r="O634" s="26">
        <f>L634+M634+N634</f>
        <v>110</v>
      </c>
      <c r="P634" s="58"/>
      <c r="Q634" s="58"/>
      <c r="R634" s="58"/>
      <c r="S634" s="57">
        <v>0</v>
      </c>
      <c r="T634" s="26">
        <f>G634+K634+O634</f>
        <v>110</v>
      </c>
    </row>
    <row r="635" spans="3:20" ht="15.75" x14ac:dyDescent="0.25">
      <c r="C635" s="4" t="s">
        <v>56</v>
      </c>
      <c r="D635" s="25"/>
      <c r="E635" s="25"/>
      <c r="F635" s="25"/>
      <c r="G635" s="26"/>
      <c r="H635" s="27"/>
      <c r="I635" s="27"/>
      <c r="J635" s="28"/>
      <c r="K635" s="26"/>
      <c r="L635" s="25">
        <v>4</v>
      </c>
      <c r="M635" s="25">
        <v>6</v>
      </c>
      <c r="N635" s="25">
        <v>4</v>
      </c>
      <c r="O635" s="26">
        <f>L635+M635+N635</f>
        <v>14</v>
      </c>
      <c r="P635" s="58"/>
      <c r="Q635" s="58"/>
      <c r="R635" s="58"/>
      <c r="S635" s="57">
        <v>0</v>
      </c>
      <c r="T635" s="26">
        <f>G635+K635+O635</f>
        <v>14</v>
      </c>
    </row>
    <row r="636" spans="3:20" ht="15.75" x14ac:dyDescent="0.25">
      <c r="C636" s="41" t="s">
        <v>59</v>
      </c>
      <c r="D636" s="25">
        <f t="shared" ref="D636:S636" si="72">SUM(D621:D633)</f>
        <v>2566</v>
      </c>
      <c r="E636" s="25">
        <f t="shared" si="72"/>
        <v>1942</v>
      </c>
      <c r="F636" s="25">
        <f t="shared" si="72"/>
        <v>1900</v>
      </c>
      <c r="G636" s="26">
        <f t="shared" si="72"/>
        <v>6400</v>
      </c>
      <c r="H636" s="25">
        <f t="shared" si="72"/>
        <v>1516</v>
      </c>
      <c r="I636" s="25">
        <f t="shared" si="72"/>
        <v>1539</v>
      </c>
      <c r="J636" s="25">
        <f t="shared" si="72"/>
        <v>1486</v>
      </c>
      <c r="K636" s="26">
        <f t="shared" si="72"/>
        <v>4541</v>
      </c>
      <c r="L636" s="25">
        <f>SUM(L621:L635)</f>
        <v>1858</v>
      </c>
      <c r="M636" s="25">
        <f>SUM(M621:M635)</f>
        <v>1612</v>
      </c>
      <c r="N636" s="25">
        <f>SUM(N621:N635)</f>
        <v>1607</v>
      </c>
      <c r="O636" s="26">
        <f>SUM(O621:O635)</f>
        <v>5077</v>
      </c>
      <c r="P636" s="26">
        <f t="shared" si="72"/>
        <v>0</v>
      </c>
      <c r="Q636" s="26">
        <f t="shared" si="72"/>
        <v>0</v>
      </c>
      <c r="R636" s="26">
        <f t="shared" si="72"/>
        <v>0</v>
      </c>
      <c r="S636" s="26">
        <f t="shared" si="72"/>
        <v>0</v>
      </c>
      <c r="T636" s="26">
        <f>SUM(T621:T635)</f>
        <v>16018</v>
      </c>
    </row>
    <row r="637" spans="3:20" ht="15.75" x14ac:dyDescent="0.25">
      <c r="C637" s="79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</row>
    <row r="638" spans="3:20" ht="15.75" x14ac:dyDescent="0.25">
      <c r="C638" s="79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</row>
    <row r="639" spans="3:20" ht="15.75" x14ac:dyDescent="0.25">
      <c r="C639" s="79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</row>
    <row r="640" spans="3:20" ht="15.75" x14ac:dyDescent="0.25">
      <c r="C640" s="79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</row>
    <row r="641" spans="3:20" ht="15.75" x14ac:dyDescent="0.25">
      <c r="C641" s="79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</row>
    <row r="642" spans="3:20" ht="15.75" x14ac:dyDescent="0.25">
      <c r="C642" s="79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</row>
    <row r="643" spans="3:20" ht="15.75" x14ac:dyDescent="0.25">
      <c r="C643" s="79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</row>
    <row r="644" spans="3:20" ht="15.75" x14ac:dyDescent="0.25">
      <c r="C644" s="79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</row>
    <row r="645" spans="3:20" ht="15.75" x14ac:dyDescent="0.25">
      <c r="C645" s="79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</row>
    <row r="646" spans="3:20" ht="15.75" x14ac:dyDescent="0.25">
      <c r="C646" s="79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</row>
    <row r="647" spans="3:20" ht="15.75" x14ac:dyDescent="0.25">
      <c r="C647" s="79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</row>
    <row r="648" spans="3:20" ht="15.75" x14ac:dyDescent="0.25">
      <c r="C648" s="79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</row>
    <row r="649" spans="3:20" ht="15.75" x14ac:dyDescent="0.25">
      <c r="C649" s="79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</row>
    <row r="650" spans="3:20" ht="15.75" x14ac:dyDescent="0.25">
      <c r="C650" s="79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</row>
    <row r="651" spans="3:20" ht="15.75" x14ac:dyDescent="0.25">
      <c r="C651" s="79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</row>
    <row r="652" spans="3:20" ht="15.75" x14ac:dyDescent="0.25">
      <c r="C652" s="79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</row>
    <row r="653" spans="3:20" ht="15.75" x14ac:dyDescent="0.25">
      <c r="C653" s="79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</row>
    <row r="654" spans="3:20" ht="15.75" x14ac:dyDescent="0.25">
      <c r="C654" s="79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</row>
    <row r="655" spans="3:20" ht="15.75" x14ac:dyDescent="0.25">
      <c r="C655" s="79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</row>
    <row r="656" spans="3:20" ht="15.75" x14ac:dyDescent="0.25">
      <c r="C656" s="79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</row>
    <row r="657" spans="3:20" ht="15.75" x14ac:dyDescent="0.25">
      <c r="C657" s="79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</row>
    <row r="658" spans="3:20" ht="15.75" x14ac:dyDescent="0.25">
      <c r="C658" s="79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</row>
    <row r="659" spans="3:20" ht="15.75" x14ac:dyDescent="0.25">
      <c r="C659" s="79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</row>
    <row r="660" spans="3:20" ht="15.75" x14ac:dyDescent="0.25">
      <c r="C660" s="79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</row>
    <row r="661" spans="3:20" ht="15.75" x14ac:dyDescent="0.25">
      <c r="C661" s="79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</row>
    <row r="662" spans="3:20" ht="15.75" x14ac:dyDescent="0.25">
      <c r="C662" s="79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</row>
    <row r="663" spans="3:20" ht="15.75" x14ac:dyDescent="0.25">
      <c r="C663" s="79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</row>
    <row r="664" spans="3:20" ht="15.75" x14ac:dyDescent="0.25">
      <c r="C664" s="79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</row>
    <row r="665" spans="3:20" ht="15.75" x14ac:dyDescent="0.25">
      <c r="C665" s="79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</row>
    <row r="666" spans="3:20" ht="15.75" x14ac:dyDescent="0.25">
      <c r="C666" s="79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</row>
    <row r="667" spans="3:20" ht="15.75" x14ac:dyDescent="0.25">
      <c r="C667" s="79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</row>
    <row r="668" spans="3:20" ht="15.75" x14ac:dyDescent="0.25">
      <c r="C668" s="79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</row>
    <row r="669" spans="3:20" ht="15.75" x14ac:dyDescent="0.25">
      <c r="C669" s="79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</row>
    <row r="670" spans="3:20" ht="15.75" x14ac:dyDescent="0.25">
      <c r="C670" s="79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</row>
    <row r="671" spans="3:20" ht="15.75" x14ac:dyDescent="0.25">
      <c r="C671" s="79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</row>
    <row r="672" spans="3:20" ht="15.75" x14ac:dyDescent="0.25">
      <c r="C672" s="79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</row>
    <row r="673" spans="3:20" ht="15.75" x14ac:dyDescent="0.25">
      <c r="D673" s="3"/>
      <c r="E673" s="3"/>
      <c r="F673" s="3"/>
      <c r="G673" s="8"/>
      <c r="H673" s="3"/>
      <c r="I673" s="3"/>
      <c r="J673" s="3"/>
      <c r="K673" s="8"/>
      <c r="L673" s="3"/>
      <c r="M673" s="3"/>
      <c r="N673" s="3"/>
      <c r="O673" s="8"/>
      <c r="P673" s="70"/>
      <c r="Q673" s="70"/>
      <c r="R673" s="70"/>
      <c r="S673" s="71"/>
      <c r="T673" s="71"/>
    </row>
    <row r="674" spans="3:20" ht="15.75" thickBot="1" x14ac:dyDescent="0.3">
      <c r="T674" s="7"/>
    </row>
    <row r="675" spans="3:20" ht="15.75" x14ac:dyDescent="0.25">
      <c r="C675" s="124" t="s">
        <v>76</v>
      </c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6"/>
    </row>
    <row r="676" spans="3:20" ht="15.75" x14ac:dyDescent="0.25">
      <c r="C676" s="118" t="s">
        <v>61</v>
      </c>
      <c r="D676" s="120" t="s">
        <v>2</v>
      </c>
      <c r="E676" s="120"/>
      <c r="F676" s="120"/>
      <c r="G676" s="120"/>
      <c r="H676" s="120" t="s">
        <v>3</v>
      </c>
      <c r="I676" s="120"/>
      <c r="J676" s="120"/>
      <c r="K676" s="120"/>
      <c r="L676" s="120" t="s">
        <v>4</v>
      </c>
      <c r="M676" s="120"/>
      <c r="N676" s="120"/>
      <c r="O676" s="120"/>
      <c r="P676" s="120" t="s">
        <v>5</v>
      </c>
      <c r="Q676" s="120"/>
      <c r="R676" s="120"/>
      <c r="S676" s="120"/>
      <c r="T676" s="122" t="s">
        <v>6</v>
      </c>
    </row>
    <row r="677" spans="3:20" ht="16.5" thickBot="1" x14ac:dyDescent="0.3">
      <c r="C677" s="119"/>
      <c r="D677" s="40" t="s">
        <v>7</v>
      </c>
      <c r="E677" s="40" t="s">
        <v>8</v>
      </c>
      <c r="F677" s="40" t="s">
        <v>9</v>
      </c>
      <c r="G677" s="40" t="s">
        <v>10</v>
      </c>
      <c r="H677" s="40" t="s">
        <v>11</v>
      </c>
      <c r="I677" s="40" t="s">
        <v>12</v>
      </c>
      <c r="J677" s="40" t="s">
        <v>13</v>
      </c>
      <c r="K677" s="40" t="s">
        <v>14</v>
      </c>
      <c r="L677" s="40" t="s">
        <v>15</v>
      </c>
      <c r="M677" s="40" t="s">
        <v>16</v>
      </c>
      <c r="N677" s="40" t="s">
        <v>17</v>
      </c>
      <c r="O677" s="40" t="s">
        <v>18</v>
      </c>
      <c r="P677" s="40" t="s">
        <v>19</v>
      </c>
      <c r="Q677" s="40" t="s">
        <v>20</v>
      </c>
      <c r="R677" s="40" t="s">
        <v>21</v>
      </c>
      <c r="S677" s="40" t="s">
        <v>22</v>
      </c>
      <c r="T677" s="123"/>
    </row>
    <row r="678" spans="3:20" ht="15.75" x14ac:dyDescent="0.25">
      <c r="C678" s="5" t="s">
        <v>23</v>
      </c>
      <c r="D678" s="15">
        <v>671</v>
      </c>
      <c r="E678" s="15">
        <v>696</v>
      </c>
      <c r="F678" s="15">
        <v>760</v>
      </c>
      <c r="G678" s="30">
        <f>+SUM(D678:F678)</f>
        <v>2127</v>
      </c>
      <c r="H678" s="20">
        <v>778</v>
      </c>
      <c r="I678" s="20">
        <v>743</v>
      </c>
      <c r="J678" s="29">
        <v>693</v>
      </c>
      <c r="K678" s="30">
        <f>SUM(H678:J678)</f>
        <v>2214</v>
      </c>
      <c r="L678" s="15">
        <v>735</v>
      </c>
      <c r="M678" s="15">
        <v>693</v>
      </c>
      <c r="N678" s="15">
        <v>537</v>
      </c>
      <c r="O678" s="30">
        <f>SUM(L678:N678)</f>
        <v>1965</v>
      </c>
      <c r="P678" s="57"/>
      <c r="Q678" s="57"/>
      <c r="R678" s="57"/>
      <c r="S678" s="57">
        <f>SUM(P678:R678)</f>
        <v>0</v>
      </c>
      <c r="T678" s="30">
        <f>SUM(G678,O678,K678, S678)</f>
        <v>6306</v>
      </c>
    </row>
    <row r="679" spans="3:20" ht="15.75" x14ac:dyDescent="0.25">
      <c r="C679" s="4" t="s">
        <v>77</v>
      </c>
      <c r="D679" s="15">
        <v>444</v>
      </c>
      <c r="E679" s="15">
        <v>488</v>
      </c>
      <c r="F679" s="15">
        <v>528</v>
      </c>
      <c r="G679" s="30">
        <f t="shared" ref="G679:G688" si="73">+SUM(D679:F679)</f>
        <v>1460</v>
      </c>
      <c r="H679" s="86">
        <v>545</v>
      </c>
      <c r="I679" s="86">
        <v>662</v>
      </c>
      <c r="J679" s="98">
        <v>540</v>
      </c>
      <c r="K679" s="30">
        <f t="shared" ref="K679:K688" si="74">SUM(H679:J679)</f>
        <v>1747</v>
      </c>
      <c r="L679" s="15">
        <v>629</v>
      </c>
      <c r="M679" s="15">
        <v>609</v>
      </c>
      <c r="N679" s="15">
        <v>365</v>
      </c>
      <c r="O679" s="30">
        <f t="shared" ref="O679:O688" si="75">SUM(L679:N679)</f>
        <v>1603</v>
      </c>
      <c r="P679" s="57"/>
      <c r="Q679" s="57"/>
      <c r="R679" s="57"/>
      <c r="S679" s="57">
        <f t="shared" ref="S679:S688" si="76">SUM(P679:R679)</f>
        <v>0</v>
      </c>
      <c r="T679" s="30">
        <f t="shared" ref="T679:T688" si="77">SUM(G679,O679,K679, S679)</f>
        <v>4810</v>
      </c>
    </row>
    <row r="680" spans="3:20" ht="15.75" x14ac:dyDescent="0.25">
      <c r="C680" s="4" t="s">
        <v>49</v>
      </c>
      <c r="D680" s="15">
        <v>1289</v>
      </c>
      <c r="E680" s="15">
        <v>924</v>
      </c>
      <c r="F680" s="15">
        <v>874</v>
      </c>
      <c r="G680" s="30">
        <f>+SUM(D680:F680)</f>
        <v>3087</v>
      </c>
      <c r="H680" s="99">
        <v>21</v>
      </c>
      <c r="I680" s="99">
        <v>13</v>
      </c>
      <c r="J680" s="100">
        <v>17</v>
      </c>
      <c r="K680" s="30">
        <f>SUM(H680:J680)</f>
        <v>51</v>
      </c>
      <c r="L680" s="15">
        <v>24</v>
      </c>
      <c r="M680" s="15">
        <v>11</v>
      </c>
      <c r="N680" s="15">
        <v>12</v>
      </c>
      <c r="O680" s="30">
        <f t="shared" si="75"/>
        <v>47</v>
      </c>
      <c r="P680" s="57"/>
      <c r="Q680" s="57"/>
      <c r="R680" s="57"/>
      <c r="S680" s="57">
        <f t="shared" si="76"/>
        <v>0</v>
      </c>
      <c r="T680" s="30">
        <f>SUM(G680,O680,K680, S680)</f>
        <v>3185</v>
      </c>
    </row>
    <row r="681" spans="3:20" ht="15.75" x14ac:dyDescent="0.25">
      <c r="C681" s="4" t="s">
        <v>26</v>
      </c>
      <c r="D681" s="15">
        <v>75</v>
      </c>
      <c r="E681" s="15">
        <v>62</v>
      </c>
      <c r="F681" s="15">
        <v>85</v>
      </c>
      <c r="G681" s="30">
        <f t="shared" si="73"/>
        <v>222</v>
      </c>
      <c r="H681" s="20">
        <v>58</v>
      </c>
      <c r="I681" s="20">
        <v>81</v>
      </c>
      <c r="J681" s="29">
        <v>77</v>
      </c>
      <c r="K681" s="30">
        <f t="shared" si="74"/>
        <v>216</v>
      </c>
      <c r="L681" s="15">
        <v>87</v>
      </c>
      <c r="M681" s="15">
        <v>79</v>
      </c>
      <c r="N681" s="15">
        <v>83</v>
      </c>
      <c r="O681" s="30">
        <f t="shared" si="75"/>
        <v>249</v>
      </c>
      <c r="P681" s="57"/>
      <c r="Q681" s="57"/>
      <c r="R681" s="57"/>
      <c r="S681" s="57">
        <f t="shared" si="76"/>
        <v>0</v>
      </c>
      <c r="T681" s="30">
        <f t="shared" si="77"/>
        <v>687</v>
      </c>
    </row>
    <row r="682" spans="3:20" ht="15.75" x14ac:dyDescent="0.25">
      <c r="C682" s="4" t="s">
        <v>50</v>
      </c>
      <c r="D682" s="15">
        <v>0</v>
      </c>
      <c r="E682" s="15">
        <v>0</v>
      </c>
      <c r="F682" s="15">
        <v>1</v>
      </c>
      <c r="G682" s="30">
        <f t="shared" si="73"/>
        <v>1</v>
      </c>
      <c r="H682" s="20">
        <v>0</v>
      </c>
      <c r="I682" s="20">
        <v>0</v>
      </c>
      <c r="J682" s="29">
        <v>0</v>
      </c>
      <c r="K682" s="30">
        <f t="shared" si="74"/>
        <v>0</v>
      </c>
      <c r="L682" s="15">
        <v>0</v>
      </c>
      <c r="M682" s="15">
        <v>0</v>
      </c>
      <c r="N682" s="15">
        <v>0</v>
      </c>
      <c r="O682" s="30">
        <f t="shared" si="75"/>
        <v>0</v>
      </c>
      <c r="P682" s="57"/>
      <c r="Q682" s="57"/>
      <c r="R682" s="57"/>
      <c r="S682" s="57">
        <f t="shared" si="76"/>
        <v>0</v>
      </c>
      <c r="T682" s="30">
        <f t="shared" si="77"/>
        <v>1</v>
      </c>
    </row>
    <row r="683" spans="3:20" ht="15.75" x14ac:dyDescent="0.25">
      <c r="C683" s="4" t="s">
        <v>51</v>
      </c>
      <c r="D683" s="15">
        <v>977</v>
      </c>
      <c r="E683" s="15">
        <v>639</v>
      </c>
      <c r="F683" s="15">
        <v>655</v>
      </c>
      <c r="G683" s="30">
        <f t="shared" si="73"/>
        <v>2271</v>
      </c>
      <c r="H683" s="15">
        <v>621</v>
      </c>
      <c r="I683" s="15">
        <v>579</v>
      </c>
      <c r="J683" s="28">
        <v>587</v>
      </c>
      <c r="K683" s="30">
        <f t="shared" si="74"/>
        <v>1787</v>
      </c>
      <c r="L683" s="15">
        <v>700</v>
      </c>
      <c r="M683" s="15">
        <v>623</v>
      </c>
      <c r="N683" s="15">
        <v>625</v>
      </c>
      <c r="O683" s="30">
        <f t="shared" si="75"/>
        <v>1948</v>
      </c>
      <c r="P683" s="58"/>
      <c r="Q683" s="58"/>
      <c r="R683" s="58"/>
      <c r="S683" s="57">
        <f t="shared" si="76"/>
        <v>0</v>
      </c>
      <c r="T683" s="30">
        <f t="shared" si="77"/>
        <v>6006</v>
      </c>
    </row>
    <row r="684" spans="3:20" ht="15.75" x14ac:dyDescent="0.25">
      <c r="C684" s="4" t="s">
        <v>52</v>
      </c>
      <c r="D684" s="15">
        <v>227</v>
      </c>
      <c r="E684" s="15">
        <v>218</v>
      </c>
      <c r="F684" s="15">
        <v>168</v>
      </c>
      <c r="G684" s="30">
        <f t="shared" si="73"/>
        <v>613</v>
      </c>
      <c r="H684" s="27">
        <v>216</v>
      </c>
      <c r="I684" s="27">
        <v>167</v>
      </c>
      <c r="J684" s="28">
        <v>157</v>
      </c>
      <c r="K684" s="30">
        <f t="shared" si="74"/>
        <v>540</v>
      </c>
      <c r="L684" s="15">
        <v>191</v>
      </c>
      <c r="M684" s="15">
        <v>174</v>
      </c>
      <c r="N684" s="15">
        <v>172</v>
      </c>
      <c r="O684" s="30">
        <f t="shared" si="75"/>
        <v>537</v>
      </c>
      <c r="P684" s="58"/>
      <c r="Q684" s="58"/>
      <c r="R684" s="58"/>
      <c r="S684" s="57">
        <f t="shared" si="76"/>
        <v>0</v>
      </c>
      <c r="T684" s="30">
        <f t="shared" si="77"/>
        <v>1690</v>
      </c>
    </row>
    <row r="685" spans="3:20" ht="15.75" x14ac:dyDescent="0.25">
      <c r="C685" s="4" t="s">
        <v>53</v>
      </c>
      <c r="D685" s="15">
        <v>60</v>
      </c>
      <c r="E685" s="15">
        <v>44</v>
      </c>
      <c r="F685" s="15">
        <v>34</v>
      </c>
      <c r="G685" s="30">
        <f>+SUM(D685:F685)</f>
        <v>138</v>
      </c>
      <c r="H685" s="20">
        <v>40</v>
      </c>
      <c r="I685" s="20">
        <v>34</v>
      </c>
      <c r="J685" s="29">
        <v>31</v>
      </c>
      <c r="K685" s="30">
        <f t="shared" si="74"/>
        <v>105</v>
      </c>
      <c r="L685" s="15">
        <v>39</v>
      </c>
      <c r="M685" s="15">
        <v>35</v>
      </c>
      <c r="N685" s="15">
        <v>47</v>
      </c>
      <c r="O685" s="30">
        <f t="shared" si="75"/>
        <v>121</v>
      </c>
      <c r="P685" s="57"/>
      <c r="Q685" s="57"/>
      <c r="R685" s="57"/>
      <c r="S685" s="57">
        <f t="shared" si="76"/>
        <v>0</v>
      </c>
      <c r="T685" s="30">
        <f t="shared" si="77"/>
        <v>364</v>
      </c>
    </row>
    <row r="686" spans="3:20" ht="15.75" x14ac:dyDescent="0.25">
      <c r="C686" s="4" t="s">
        <v>54</v>
      </c>
      <c r="D686" s="15">
        <v>7</v>
      </c>
      <c r="E686" s="15">
        <v>7</v>
      </c>
      <c r="F686" s="15">
        <v>5</v>
      </c>
      <c r="G686" s="30">
        <f t="shared" si="73"/>
        <v>19</v>
      </c>
      <c r="H686" s="27">
        <v>11</v>
      </c>
      <c r="I686" s="27">
        <v>5</v>
      </c>
      <c r="J686" s="28">
        <v>6</v>
      </c>
      <c r="K686" s="30">
        <f t="shared" si="74"/>
        <v>22</v>
      </c>
      <c r="L686" s="15">
        <v>8</v>
      </c>
      <c r="M686" s="15">
        <v>2</v>
      </c>
      <c r="N686" s="15">
        <v>9</v>
      </c>
      <c r="O686" s="30">
        <f t="shared" si="75"/>
        <v>19</v>
      </c>
      <c r="P686" s="58"/>
      <c r="Q686" s="58"/>
      <c r="R686" s="58"/>
      <c r="S686" s="57">
        <f t="shared" si="76"/>
        <v>0</v>
      </c>
      <c r="T686" s="30">
        <f t="shared" si="77"/>
        <v>60</v>
      </c>
    </row>
    <row r="687" spans="3:20" ht="15.75" x14ac:dyDescent="0.25">
      <c r="C687" s="4" t="s">
        <v>57</v>
      </c>
      <c r="D687" s="15">
        <v>3</v>
      </c>
      <c r="E687" s="15">
        <v>5</v>
      </c>
      <c r="F687" s="15">
        <v>7</v>
      </c>
      <c r="G687" s="30">
        <f t="shared" si="73"/>
        <v>15</v>
      </c>
      <c r="H687" s="20">
        <v>2</v>
      </c>
      <c r="I687" s="20">
        <v>2</v>
      </c>
      <c r="J687" s="29">
        <v>1</v>
      </c>
      <c r="K687" s="30">
        <f t="shared" si="74"/>
        <v>5</v>
      </c>
      <c r="L687" s="15">
        <v>2</v>
      </c>
      <c r="M687" s="15">
        <v>1</v>
      </c>
      <c r="N687" s="15">
        <v>2</v>
      </c>
      <c r="O687" s="30">
        <f t="shared" si="75"/>
        <v>5</v>
      </c>
      <c r="P687" s="57"/>
      <c r="Q687" s="57"/>
      <c r="R687" s="57"/>
      <c r="S687" s="57">
        <f t="shared" si="76"/>
        <v>0</v>
      </c>
      <c r="T687" s="30">
        <f t="shared" si="77"/>
        <v>25</v>
      </c>
    </row>
    <row r="688" spans="3:20" ht="15.75" x14ac:dyDescent="0.25">
      <c r="C688" s="4" t="s">
        <v>58</v>
      </c>
      <c r="D688" s="15">
        <v>49</v>
      </c>
      <c r="E688" s="15">
        <v>66</v>
      </c>
      <c r="F688" s="15">
        <v>98</v>
      </c>
      <c r="G688" s="30">
        <f t="shared" si="73"/>
        <v>213</v>
      </c>
      <c r="H688" s="27">
        <v>227</v>
      </c>
      <c r="I688" s="27">
        <v>280</v>
      </c>
      <c r="J688" s="28">
        <v>189</v>
      </c>
      <c r="K688" s="30">
        <f t="shared" si="74"/>
        <v>696</v>
      </c>
      <c r="L688" s="15">
        <v>208</v>
      </c>
      <c r="M688" s="15">
        <v>213</v>
      </c>
      <c r="N688" s="15">
        <v>170</v>
      </c>
      <c r="O688" s="30">
        <f t="shared" si="75"/>
        <v>591</v>
      </c>
      <c r="P688" s="58"/>
      <c r="Q688" s="58"/>
      <c r="R688" s="58"/>
      <c r="S688" s="57">
        <f t="shared" si="76"/>
        <v>0</v>
      </c>
      <c r="T688" s="30">
        <f t="shared" si="77"/>
        <v>1500</v>
      </c>
    </row>
    <row r="689" spans="3:20" ht="15.75" x14ac:dyDescent="0.25">
      <c r="C689" s="4" t="s">
        <v>71</v>
      </c>
      <c r="D689" s="15"/>
      <c r="E689" s="15"/>
      <c r="F689" s="15"/>
      <c r="G689" s="30"/>
      <c r="H689" s="27"/>
      <c r="I689" s="27"/>
      <c r="J689" s="28"/>
      <c r="K689" s="30"/>
      <c r="L689" s="15">
        <v>26</v>
      </c>
      <c r="M689" s="15">
        <v>11</v>
      </c>
      <c r="N689" s="15">
        <v>17</v>
      </c>
      <c r="O689" s="30">
        <f>SUM(L689:N689)</f>
        <v>54</v>
      </c>
      <c r="P689" s="58"/>
      <c r="Q689" s="58"/>
      <c r="R689" s="58"/>
      <c r="S689" s="57">
        <v>0</v>
      </c>
      <c r="T689" s="30">
        <f>G689+K689+O689</f>
        <v>54</v>
      </c>
    </row>
    <row r="690" spans="3:20" ht="15.75" x14ac:dyDescent="0.25">
      <c r="C690" s="4" t="s">
        <v>56</v>
      </c>
      <c r="D690" s="15"/>
      <c r="E690" s="15"/>
      <c r="F690" s="15"/>
      <c r="G690" s="30"/>
      <c r="H690" s="27"/>
      <c r="I690" s="27"/>
      <c r="J690" s="28"/>
      <c r="K690" s="30"/>
      <c r="L690" s="15">
        <v>5</v>
      </c>
      <c r="M690" s="15">
        <v>3</v>
      </c>
      <c r="N690" s="15">
        <v>4</v>
      </c>
      <c r="O690" s="30">
        <f>SUM(L690:N690)</f>
        <v>12</v>
      </c>
      <c r="P690" s="58"/>
      <c r="Q690" s="58"/>
      <c r="R690" s="58"/>
      <c r="S690" s="57">
        <v>0</v>
      </c>
      <c r="T690" s="30">
        <f>G690+K690+O690</f>
        <v>12</v>
      </c>
    </row>
    <row r="691" spans="3:20" ht="15.75" x14ac:dyDescent="0.25">
      <c r="C691" s="41" t="s">
        <v>59</v>
      </c>
      <c r="D691" s="30">
        <f t="shared" ref="D691:S691" si="78">SUM(D678:D688)</f>
        <v>3802</v>
      </c>
      <c r="E691" s="30">
        <f t="shared" si="78"/>
        <v>3149</v>
      </c>
      <c r="F691" s="30">
        <f t="shared" si="78"/>
        <v>3215</v>
      </c>
      <c r="G691" s="30">
        <f t="shared" si="78"/>
        <v>10166</v>
      </c>
      <c r="H691" s="30">
        <f t="shared" si="78"/>
        <v>2519</v>
      </c>
      <c r="I691" s="30">
        <f t="shared" si="78"/>
        <v>2566</v>
      </c>
      <c r="J691" s="30">
        <f t="shared" si="78"/>
        <v>2298</v>
      </c>
      <c r="K691" s="30">
        <f t="shared" si="78"/>
        <v>7383</v>
      </c>
      <c r="L691" s="15">
        <f>SUM(L678:L690)</f>
        <v>2654</v>
      </c>
      <c r="M691" s="15">
        <f>SUM(M678:M690)</f>
        <v>2454</v>
      </c>
      <c r="N691" s="15">
        <f>SUM(N678:N690)</f>
        <v>2043</v>
      </c>
      <c r="O691" s="30">
        <f>SUM(O678:O690)</f>
        <v>7151</v>
      </c>
      <c r="P691" s="30">
        <f t="shared" si="78"/>
        <v>0</v>
      </c>
      <c r="Q691" s="30">
        <f t="shared" si="78"/>
        <v>0</v>
      </c>
      <c r="R691" s="30">
        <f t="shared" si="78"/>
        <v>0</v>
      </c>
      <c r="S691" s="30">
        <f t="shared" si="78"/>
        <v>0</v>
      </c>
      <c r="T691" s="30">
        <f>SUM(T678:T690)</f>
        <v>24700</v>
      </c>
    </row>
    <row r="692" spans="3:20" ht="15.75" x14ac:dyDescent="0.25">
      <c r="C692" s="79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</row>
    <row r="693" spans="3:20" ht="15.75" x14ac:dyDescent="0.25">
      <c r="C693" s="79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</row>
    <row r="694" spans="3:20" ht="15.75" x14ac:dyDescent="0.25">
      <c r="C694" s="79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</row>
    <row r="695" spans="3:20" ht="15.75" x14ac:dyDescent="0.25">
      <c r="C695" s="79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</row>
    <row r="696" spans="3:20" ht="15.75" x14ac:dyDescent="0.25">
      <c r="C696" s="79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</row>
    <row r="697" spans="3:20" ht="15.75" x14ac:dyDescent="0.25">
      <c r="C697" s="79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</row>
    <row r="698" spans="3:20" ht="15.75" x14ac:dyDescent="0.25">
      <c r="C698" s="79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</row>
    <row r="699" spans="3:20" ht="15.75" x14ac:dyDescent="0.25">
      <c r="C699" s="79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</row>
    <row r="700" spans="3:20" ht="15.75" x14ac:dyDescent="0.25">
      <c r="C700" s="79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</row>
    <row r="701" spans="3:20" ht="15.75" x14ac:dyDescent="0.25">
      <c r="C701" s="79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</row>
    <row r="702" spans="3:20" ht="15.75" x14ac:dyDescent="0.25">
      <c r="C702" s="79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</row>
    <row r="703" spans="3:20" ht="15.75" x14ac:dyDescent="0.25">
      <c r="C703" s="79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</row>
    <row r="704" spans="3:20" ht="15.75" x14ac:dyDescent="0.25">
      <c r="C704" s="79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</row>
    <row r="705" spans="3:20" ht="15.75" x14ac:dyDescent="0.25">
      <c r="C705" s="79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</row>
    <row r="706" spans="3:20" ht="15.75" x14ac:dyDescent="0.25">
      <c r="C706" s="79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</row>
    <row r="707" spans="3:20" ht="15.75" x14ac:dyDescent="0.25">
      <c r="C707" s="79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</row>
    <row r="708" spans="3:20" ht="15.75" x14ac:dyDescent="0.25">
      <c r="C708" s="79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</row>
    <row r="709" spans="3:20" ht="15.75" x14ac:dyDescent="0.25">
      <c r="C709" s="79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</row>
    <row r="710" spans="3:20" ht="15.75" x14ac:dyDescent="0.25">
      <c r="C710" s="79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</row>
    <row r="711" spans="3:20" ht="15.75" x14ac:dyDescent="0.25">
      <c r="C711" s="79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</row>
    <row r="712" spans="3:20" ht="15.75" x14ac:dyDescent="0.25">
      <c r="C712" s="79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</row>
    <row r="713" spans="3:20" ht="15.75" x14ac:dyDescent="0.25">
      <c r="C713" s="79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</row>
    <row r="714" spans="3:20" ht="15.75" x14ac:dyDescent="0.25">
      <c r="C714" s="79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</row>
    <row r="715" spans="3:20" ht="15.75" x14ac:dyDescent="0.25">
      <c r="C715" s="79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</row>
    <row r="716" spans="3:20" ht="15.75" x14ac:dyDescent="0.25">
      <c r="C716" s="79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</row>
    <row r="717" spans="3:20" ht="15.75" x14ac:dyDescent="0.25">
      <c r="C717" s="79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</row>
    <row r="718" spans="3:20" ht="15.75" x14ac:dyDescent="0.25">
      <c r="C718" s="79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</row>
    <row r="719" spans="3:20" ht="15.75" x14ac:dyDescent="0.25">
      <c r="C719" s="79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</row>
    <row r="720" spans="3:20" ht="15.75" x14ac:dyDescent="0.25">
      <c r="C720" s="79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</row>
    <row r="721" spans="3:20" ht="15.75" x14ac:dyDescent="0.25">
      <c r="C721" s="79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</row>
    <row r="722" spans="3:20" ht="15.75" x14ac:dyDescent="0.25">
      <c r="C722" s="79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</row>
    <row r="723" spans="3:20" ht="15.75" x14ac:dyDescent="0.25">
      <c r="C723" s="79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</row>
    <row r="724" spans="3:20" ht="15.75" x14ac:dyDescent="0.25">
      <c r="C724" s="79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</row>
    <row r="725" spans="3:20" ht="15.75" x14ac:dyDescent="0.25">
      <c r="C725" s="79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</row>
    <row r="726" spans="3:20" ht="15.75" x14ac:dyDescent="0.25">
      <c r="C726" s="79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</row>
    <row r="727" spans="3:20" ht="15.75" x14ac:dyDescent="0.25">
      <c r="C727" s="79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</row>
    <row r="728" spans="3:20" ht="15.75" x14ac:dyDescent="0.25">
      <c r="C728" s="79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</row>
    <row r="729" spans="3:20" ht="15.75" x14ac:dyDescent="0.25">
      <c r="C729" s="79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</row>
    <row r="730" spans="3:20" ht="15.75" x14ac:dyDescent="0.25">
      <c r="C730" s="79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</row>
    <row r="731" spans="3:20" ht="15.75" x14ac:dyDescent="0.25">
      <c r="C731" s="79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</row>
    <row r="732" spans="3:20" ht="15.75" x14ac:dyDescent="0.25">
      <c r="C732" s="79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</row>
    <row r="733" spans="3:20" ht="15.75" x14ac:dyDescent="0.25">
      <c r="C733" s="79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</row>
    <row r="734" spans="3:20" ht="15.75" x14ac:dyDescent="0.25">
      <c r="C734" s="79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</row>
    <row r="735" spans="3:20" ht="15.75" x14ac:dyDescent="0.25">
      <c r="C735" s="79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</row>
    <row r="736" spans="3:20" ht="15.75" thickBot="1" x14ac:dyDescent="0.3">
      <c r="T736" s="7"/>
    </row>
    <row r="737" spans="3:20" ht="15.75" x14ac:dyDescent="0.25">
      <c r="C737" s="124" t="s">
        <v>78</v>
      </c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6"/>
    </row>
    <row r="738" spans="3:20" ht="15.75" x14ac:dyDescent="0.25">
      <c r="C738" s="118" t="s">
        <v>61</v>
      </c>
      <c r="D738" s="120" t="s">
        <v>2</v>
      </c>
      <c r="E738" s="120"/>
      <c r="F738" s="120"/>
      <c r="G738" s="120"/>
      <c r="H738" s="120" t="s">
        <v>3</v>
      </c>
      <c r="I738" s="120"/>
      <c r="J738" s="120"/>
      <c r="K738" s="120"/>
      <c r="L738" s="120" t="s">
        <v>4</v>
      </c>
      <c r="M738" s="120"/>
      <c r="N738" s="120"/>
      <c r="O738" s="120"/>
      <c r="P738" s="120" t="s">
        <v>5</v>
      </c>
      <c r="Q738" s="120"/>
      <c r="R738" s="120"/>
      <c r="S738" s="120"/>
      <c r="T738" s="122" t="s">
        <v>6</v>
      </c>
    </row>
    <row r="739" spans="3:20" ht="16.5" thickBot="1" x14ac:dyDescent="0.3">
      <c r="C739" s="119"/>
      <c r="D739" s="40" t="s">
        <v>7</v>
      </c>
      <c r="E739" s="40" t="s">
        <v>8</v>
      </c>
      <c r="F739" s="40" t="s">
        <v>9</v>
      </c>
      <c r="G739" s="40" t="s">
        <v>10</v>
      </c>
      <c r="H739" s="40" t="s">
        <v>11</v>
      </c>
      <c r="I739" s="40" t="s">
        <v>12</v>
      </c>
      <c r="J739" s="40" t="s">
        <v>13</v>
      </c>
      <c r="K739" s="40" t="s">
        <v>14</v>
      </c>
      <c r="L739" s="40" t="s">
        <v>15</v>
      </c>
      <c r="M739" s="40" t="s">
        <v>16</v>
      </c>
      <c r="N739" s="40" t="s">
        <v>17</v>
      </c>
      <c r="O739" s="40" t="s">
        <v>18</v>
      </c>
      <c r="P739" s="40" t="s">
        <v>19</v>
      </c>
      <c r="Q739" s="40" t="s">
        <v>20</v>
      </c>
      <c r="R739" s="40" t="s">
        <v>21</v>
      </c>
      <c r="S739" s="40" t="s">
        <v>22</v>
      </c>
      <c r="T739" s="123"/>
    </row>
    <row r="740" spans="3:20" ht="15.75" x14ac:dyDescent="0.25">
      <c r="C740" s="5" t="s">
        <v>23</v>
      </c>
      <c r="D740" s="25">
        <v>191</v>
      </c>
      <c r="E740" s="25">
        <v>151</v>
      </c>
      <c r="F740" s="25">
        <v>147</v>
      </c>
      <c r="G740" s="26">
        <f>+SUM(D740:F740)</f>
        <v>489</v>
      </c>
      <c r="H740" s="20">
        <v>149</v>
      </c>
      <c r="I740" s="20">
        <v>152</v>
      </c>
      <c r="J740" s="29">
        <v>160</v>
      </c>
      <c r="K740" s="26">
        <f>SUM(H740:J740)</f>
        <v>461</v>
      </c>
      <c r="L740" s="25">
        <v>174</v>
      </c>
      <c r="M740" s="25">
        <v>136</v>
      </c>
      <c r="N740" s="25">
        <v>169</v>
      </c>
      <c r="O740" s="26">
        <f>SUM(L740:N740)</f>
        <v>479</v>
      </c>
      <c r="P740" s="57"/>
      <c r="Q740" s="57"/>
      <c r="R740" s="57"/>
      <c r="S740" s="57">
        <f>SUM(P740:R740)</f>
        <v>0</v>
      </c>
      <c r="T740" s="26">
        <f>SUM(G740,O740,K740, S740)</f>
        <v>1429</v>
      </c>
    </row>
    <row r="741" spans="3:20" ht="15.75" x14ac:dyDescent="0.25">
      <c r="C741" s="4" t="s">
        <v>24</v>
      </c>
      <c r="D741" s="25">
        <v>145</v>
      </c>
      <c r="E741" s="25">
        <v>135</v>
      </c>
      <c r="F741" s="25">
        <v>114</v>
      </c>
      <c r="G741" s="26">
        <f t="shared" ref="G741:G752" si="79">+SUM(D741:F741)</f>
        <v>394</v>
      </c>
      <c r="H741" s="20">
        <v>126</v>
      </c>
      <c r="I741" s="20">
        <v>115</v>
      </c>
      <c r="J741" s="29">
        <v>133</v>
      </c>
      <c r="K741" s="26">
        <f t="shared" ref="K741:K752" si="80">SUM(H741:J741)</f>
        <v>374</v>
      </c>
      <c r="L741" s="25">
        <v>127</v>
      </c>
      <c r="M741" s="25">
        <v>136</v>
      </c>
      <c r="N741" s="25">
        <v>110</v>
      </c>
      <c r="O741" s="26">
        <f t="shared" ref="O741:O752" si="81">SUM(L741:N741)</f>
        <v>373</v>
      </c>
      <c r="P741" s="57"/>
      <c r="Q741" s="57"/>
      <c r="R741" s="57"/>
      <c r="S741" s="57">
        <f t="shared" ref="S741:S752" si="82">SUM(P741:R741)</f>
        <v>0</v>
      </c>
      <c r="T741" s="26">
        <f t="shared" ref="T741:T752" si="83">SUM(G741,O741,K741, S741)</f>
        <v>1141</v>
      </c>
    </row>
    <row r="742" spans="3:20" ht="15.75" x14ac:dyDescent="0.25">
      <c r="C742" s="4" t="s">
        <v>25</v>
      </c>
      <c r="D742" s="25">
        <v>6</v>
      </c>
      <c r="E742" s="25">
        <v>1</v>
      </c>
      <c r="F742" s="25">
        <v>4</v>
      </c>
      <c r="G742" s="26">
        <f t="shared" si="79"/>
        <v>11</v>
      </c>
      <c r="H742" s="85">
        <v>12</v>
      </c>
      <c r="I742" s="86">
        <v>6</v>
      </c>
      <c r="J742" s="85">
        <v>5</v>
      </c>
      <c r="K742" s="26">
        <f t="shared" si="80"/>
        <v>23</v>
      </c>
      <c r="L742" s="25">
        <v>5</v>
      </c>
      <c r="M742" s="25">
        <v>4</v>
      </c>
      <c r="N742" s="25">
        <v>0</v>
      </c>
      <c r="O742" s="26">
        <f t="shared" si="81"/>
        <v>9</v>
      </c>
      <c r="P742" s="57"/>
      <c r="Q742" s="57"/>
      <c r="R742" s="57"/>
      <c r="S742" s="57">
        <f t="shared" si="82"/>
        <v>0</v>
      </c>
      <c r="T742" s="26">
        <f t="shared" si="83"/>
        <v>43</v>
      </c>
    </row>
    <row r="743" spans="3:20" ht="15.75" x14ac:dyDescent="0.25">
      <c r="C743" s="4" t="s">
        <v>49</v>
      </c>
      <c r="D743" s="25">
        <v>434</v>
      </c>
      <c r="E743" s="25">
        <v>302</v>
      </c>
      <c r="F743" s="25">
        <v>328</v>
      </c>
      <c r="G743" s="26">
        <f>+SUM(D743:F743)</f>
        <v>1064</v>
      </c>
      <c r="H743" s="99">
        <v>3</v>
      </c>
      <c r="I743" s="99">
        <v>2</v>
      </c>
      <c r="J743" s="100">
        <v>3</v>
      </c>
      <c r="K743" s="26">
        <f>SUM(H743:J743)</f>
        <v>8</v>
      </c>
      <c r="L743" s="25">
        <v>2</v>
      </c>
      <c r="M743" s="25">
        <v>3</v>
      </c>
      <c r="N743" s="25">
        <v>7</v>
      </c>
      <c r="O743" s="26">
        <f t="shared" si="81"/>
        <v>12</v>
      </c>
      <c r="P743" s="57"/>
      <c r="Q743" s="57"/>
      <c r="R743" s="57"/>
      <c r="S743" s="57">
        <f t="shared" si="82"/>
        <v>0</v>
      </c>
      <c r="T743" s="26">
        <f>SUM(G743,O743,K743, S743)</f>
        <v>1084</v>
      </c>
    </row>
    <row r="744" spans="3:20" ht="15.75" x14ac:dyDescent="0.25">
      <c r="C744" s="4" t="s">
        <v>26</v>
      </c>
      <c r="D744" s="25">
        <v>23</v>
      </c>
      <c r="E744" s="25">
        <v>13</v>
      </c>
      <c r="F744" s="25">
        <v>8</v>
      </c>
      <c r="G744" s="26">
        <f t="shared" si="79"/>
        <v>44</v>
      </c>
      <c r="H744" s="20">
        <v>17</v>
      </c>
      <c r="I744" s="20">
        <v>27</v>
      </c>
      <c r="J744" s="29">
        <v>16</v>
      </c>
      <c r="K744" s="26">
        <f t="shared" si="80"/>
        <v>60</v>
      </c>
      <c r="L744" s="25">
        <v>18</v>
      </c>
      <c r="M744" s="25">
        <v>22</v>
      </c>
      <c r="N744" s="25">
        <v>29</v>
      </c>
      <c r="O744" s="26">
        <f t="shared" si="81"/>
        <v>69</v>
      </c>
      <c r="P744" s="57"/>
      <c r="Q744" s="57"/>
      <c r="R744" s="57"/>
      <c r="S744" s="57">
        <f t="shared" si="82"/>
        <v>0</v>
      </c>
      <c r="T744" s="26">
        <f t="shared" si="83"/>
        <v>173</v>
      </c>
    </row>
    <row r="745" spans="3:20" ht="15.75" x14ac:dyDescent="0.25">
      <c r="C745" s="4" t="s">
        <v>36</v>
      </c>
      <c r="D745" s="25">
        <v>1</v>
      </c>
      <c r="E745" s="25">
        <v>1</v>
      </c>
      <c r="F745" s="25">
        <v>2</v>
      </c>
      <c r="G745" s="26">
        <f t="shared" si="79"/>
        <v>4</v>
      </c>
      <c r="H745" s="25">
        <v>2</v>
      </c>
      <c r="I745" s="20">
        <v>0</v>
      </c>
      <c r="J745" s="25">
        <v>4</v>
      </c>
      <c r="K745" s="26">
        <f t="shared" si="80"/>
        <v>6</v>
      </c>
      <c r="L745" s="25">
        <v>3</v>
      </c>
      <c r="M745" s="25">
        <v>3</v>
      </c>
      <c r="N745" s="25">
        <v>0</v>
      </c>
      <c r="O745" s="26">
        <f t="shared" si="81"/>
        <v>6</v>
      </c>
      <c r="P745" s="57"/>
      <c r="Q745" s="57"/>
      <c r="R745" s="57"/>
      <c r="S745" s="57">
        <f t="shared" si="82"/>
        <v>0</v>
      </c>
      <c r="T745" s="26">
        <f t="shared" si="83"/>
        <v>16</v>
      </c>
    </row>
    <row r="746" spans="3:20" ht="15.75" x14ac:dyDescent="0.25">
      <c r="C746" s="4" t="s">
        <v>50</v>
      </c>
      <c r="D746" s="25">
        <v>0</v>
      </c>
      <c r="E746" s="25">
        <v>2</v>
      </c>
      <c r="F746" s="25">
        <v>0</v>
      </c>
      <c r="G746" s="26">
        <f t="shared" si="79"/>
        <v>2</v>
      </c>
      <c r="H746" s="25">
        <v>1</v>
      </c>
      <c r="I746" s="27">
        <v>0</v>
      </c>
      <c r="J746" s="28">
        <v>0</v>
      </c>
      <c r="K746" s="26">
        <f t="shared" si="80"/>
        <v>1</v>
      </c>
      <c r="L746" s="25">
        <v>0</v>
      </c>
      <c r="M746" s="25">
        <v>0</v>
      </c>
      <c r="N746" s="25">
        <v>0</v>
      </c>
      <c r="O746" s="26">
        <f t="shared" si="81"/>
        <v>0</v>
      </c>
      <c r="P746" s="57"/>
      <c r="Q746" s="57"/>
      <c r="R746" s="57"/>
      <c r="S746" s="57">
        <f t="shared" si="82"/>
        <v>0</v>
      </c>
      <c r="T746" s="26">
        <f t="shared" si="83"/>
        <v>3</v>
      </c>
    </row>
    <row r="747" spans="3:20" ht="15.75" x14ac:dyDescent="0.25">
      <c r="C747" s="4" t="s">
        <v>51</v>
      </c>
      <c r="D747" s="25">
        <v>316</v>
      </c>
      <c r="E747" s="25">
        <v>198</v>
      </c>
      <c r="F747" s="25">
        <v>231</v>
      </c>
      <c r="G747" s="26">
        <f t="shared" si="79"/>
        <v>745</v>
      </c>
      <c r="H747" s="27">
        <v>252</v>
      </c>
      <c r="I747" s="27">
        <v>241</v>
      </c>
      <c r="J747" s="28">
        <v>219</v>
      </c>
      <c r="K747" s="26">
        <f t="shared" si="80"/>
        <v>712</v>
      </c>
      <c r="L747" s="25">
        <v>292</v>
      </c>
      <c r="M747" s="25">
        <v>239</v>
      </c>
      <c r="N747" s="25">
        <v>233</v>
      </c>
      <c r="O747" s="26">
        <f t="shared" si="81"/>
        <v>764</v>
      </c>
      <c r="P747" s="58"/>
      <c r="Q747" s="58"/>
      <c r="R747" s="58"/>
      <c r="S747" s="57">
        <f t="shared" si="82"/>
        <v>0</v>
      </c>
      <c r="T747" s="26">
        <f t="shared" si="83"/>
        <v>2221</v>
      </c>
    </row>
    <row r="748" spans="3:20" ht="15.75" x14ac:dyDescent="0.25">
      <c r="C748" s="4" t="s">
        <v>52</v>
      </c>
      <c r="D748" s="25">
        <v>95</v>
      </c>
      <c r="E748" s="25">
        <v>86</v>
      </c>
      <c r="F748" s="25">
        <v>82</v>
      </c>
      <c r="G748" s="26">
        <f t="shared" si="79"/>
        <v>263</v>
      </c>
      <c r="H748" s="20">
        <v>83</v>
      </c>
      <c r="I748" s="20">
        <v>77</v>
      </c>
      <c r="J748" s="29">
        <v>60</v>
      </c>
      <c r="K748" s="26">
        <f t="shared" si="80"/>
        <v>220</v>
      </c>
      <c r="L748" s="25">
        <v>79</v>
      </c>
      <c r="M748" s="25">
        <v>71</v>
      </c>
      <c r="N748" s="25">
        <v>74</v>
      </c>
      <c r="O748" s="26">
        <f t="shared" si="81"/>
        <v>224</v>
      </c>
      <c r="P748" s="57"/>
      <c r="Q748" s="57"/>
      <c r="R748" s="57"/>
      <c r="S748" s="57">
        <f t="shared" si="82"/>
        <v>0</v>
      </c>
      <c r="T748" s="26">
        <f t="shared" si="83"/>
        <v>707</v>
      </c>
    </row>
    <row r="749" spans="3:20" ht="15.75" x14ac:dyDescent="0.25">
      <c r="C749" s="4" t="s">
        <v>53</v>
      </c>
      <c r="D749" s="25">
        <v>14</v>
      </c>
      <c r="E749" s="25">
        <v>12</v>
      </c>
      <c r="F749" s="25">
        <v>5</v>
      </c>
      <c r="G749" s="26">
        <f t="shared" si="79"/>
        <v>31</v>
      </c>
      <c r="H749" s="27">
        <v>13</v>
      </c>
      <c r="I749" s="27">
        <v>14</v>
      </c>
      <c r="J749" s="28">
        <v>9</v>
      </c>
      <c r="K749" s="26">
        <f t="shared" si="80"/>
        <v>36</v>
      </c>
      <c r="L749" s="25">
        <v>7</v>
      </c>
      <c r="M749" s="25">
        <v>10</v>
      </c>
      <c r="N749" s="25">
        <v>11</v>
      </c>
      <c r="O749" s="26">
        <f t="shared" si="81"/>
        <v>28</v>
      </c>
      <c r="P749" s="58"/>
      <c r="Q749" s="58"/>
      <c r="R749" s="58"/>
      <c r="S749" s="57">
        <f t="shared" si="82"/>
        <v>0</v>
      </c>
      <c r="T749" s="26">
        <f t="shared" si="83"/>
        <v>95</v>
      </c>
    </row>
    <row r="750" spans="3:20" ht="15.75" x14ac:dyDescent="0.25">
      <c r="C750" s="4" t="s">
        <v>54</v>
      </c>
      <c r="D750" s="25">
        <v>2</v>
      </c>
      <c r="E750" s="25">
        <v>3</v>
      </c>
      <c r="F750" s="25">
        <v>2</v>
      </c>
      <c r="G750" s="26">
        <f t="shared" si="79"/>
        <v>7</v>
      </c>
      <c r="H750" s="20">
        <v>3</v>
      </c>
      <c r="I750" s="25">
        <v>6</v>
      </c>
      <c r="J750" s="29">
        <v>2</v>
      </c>
      <c r="K750" s="26">
        <f t="shared" si="80"/>
        <v>11</v>
      </c>
      <c r="L750" s="25">
        <v>1</v>
      </c>
      <c r="M750" s="25">
        <v>1</v>
      </c>
      <c r="N750" s="25">
        <v>5</v>
      </c>
      <c r="O750" s="26">
        <f t="shared" si="81"/>
        <v>7</v>
      </c>
      <c r="P750" s="57"/>
      <c r="Q750" s="57"/>
      <c r="R750" s="57"/>
      <c r="S750" s="57">
        <f t="shared" si="82"/>
        <v>0</v>
      </c>
      <c r="T750" s="26">
        <f t="shared" si="83"/>
        <v>25</v>
      </c>
    </row>
    <row r="751" spans="3:20" ht="15.75" x14ac:dyDescent="0.25">
      <c r="C751" s="4" t="s">
        <v>57</v>
      </c>
      <c r="D751" s="25">
        <v>5</v>
      </c>
      <c r="E751" s="25">
        <v>37</v>
      </c>
      <c r="F751" s="25">
        <v>10</v>
      </c>
      <c r="G751" s="26">
        <f t="shared" si="79"/>
        <v>52</v>
      </c>
      <c r="H751" s="27">
        <v>70</v>
      </c>
      <c r="I751" s="27">
        <v>55</v>
      </c>
      <c r="J751" s="28">
        <v>32</v>
      </c>
      <c r="K751" s="26">
        <f t="shared" si="80"/>
        <v>157</v>
      </c>
      <c r="L751" s="25">
        <v>49</v>
      </c>
      <c r="M751" s="25">
        <v>48</v>
      </c>
      <c r="N751" s="25">
        <v>40</v>
      </c>
      <c r="O751" s="26">
        <f t="shared" si="81"/>
        <v>137</v>
      </c>
      <c r="P751" s="58"/>
      <c r="Q751" s="58"/>
      <c r="R751" s="58"/>
      <c r="S751" s="57">
        <f t="shared" si="82"/>
        <v>0</v>
      </c>
      <c r="T751" s="26">
        <f t="shared" si="83"/>
        <v>346</v>
      </c>
    </row>
    <row r="752" spans="3:20" ht="15.75" x14ac:dyDescent="0.25">
      <c r="C752" s="4" t="s">
        <v>58</v>
      </c>
      <c r="D752" s="25">
        <v>28</v>
      </c>
      <c r="E752" s="25">
        <v>26</v>
      </c>
      <c r="F752" s="25">
        <v>65</v>
      </c>
      <c r="G752" s="26">
        <f t="shared" si="79"/>
        <v>119</v>
      </c>
      <c r="H752" s="27">
        <v>92</v>
      </c>
      <c r="I752" s="27">
        <v>87</v>
      </c>
      <c r="J752" s="28">
        <v>62</v>
      </c>
      <c r="K752" s="26">
        <f t="shared" si="80"/>
        <v>241</v>
      </c>
      <c r="L752" s="25">
        <v>66</v>
      </c>
      <c r="M752" s="25">
        <v>78</v>
      </c>
      <c r="N752" s="25">
        <v>61</v>
      </c>
      <c r="O752" s="26">
        <f t="shared" si="81"/>
        <v>205</v>
      </c>
      <c r="P752" s="58"/>
      <c r="Q752" s="58"/>
      <c r="R752" s="58"/>
      <c r="S752" s="57">
        <f t="shared" si="82"/>
        <v>0</v>
      </c>
      <c r="T752" s="26">
        <f t="shared" si="83"/>
        <v>565</v>
      </c>
    </row>
    <row r="753" spans="3:20" ht="15.75" x14ac:dyDescent="0.25">
      <c r="C753" s="4" t="s">
        <v>71</v>
      </c>
      <c r="D753" s="25"/>
      <c r="E753" s="25"/>
      <c r="F753" s="25"/>
      <c r="G753" s="26"/>
      <c r="H753" s="27"/>
      <c r="I753" s="27"/>
      <c r="J753" s="28"/>
      <c r="K753" s="26"/>
      <c r="L753" s="25">
        <v>14</v>
      </c>
      <c r="M753" s="25">
        <v>10</v>
      </c>
      <c r="N753" s="25">
        <v>19</v>
      </c>
      <c r="O753" s="26">
        <f>SUM(L753:N753)</f>
        <v>43</v>
      </c>
      <c r="P753" s="58"/>
      <c r="Q753" s="58"/>
      <c r="R753" s="58"/>
      <c r="S753" s="57">
        <v>0</v>
      </c>
      <c r="T753" s="26">
        <f>G753+K753+O753</f>
        <v>43</v>
      </c>
    </row>
    <row r="754" spans="3:20" ht="15.75" x14ac:dyDescent="0.25">
      <c r="C754" s="4" t="s">
        <v>56</v>
      </c>
      <c r="D754" s="25"/>
      <c r="E754" s="25"/>
      <c r="F754" s="25"/>
      <c r="G754" s="26"/>
      <c r="H754" s="27"/>
      <c r="I754" s="27"/>
      <c r="J754" s="28"/>
      <c r="K754" s="26"/>
      <c r="L754" s="25">
        <v>1</v>
      </c>
      <c r="M754" s="25">
        <v>0</v>
      </c>
      <c r="N754" s="25">
        <v>0</v>
      </c>
      <c r="O754" s="26">
        <f>SUM(L754:N754)</f>
        <v>1</v>
      </c>
      <c r="P754" s="58"/>
      <c r="Q754" s="58"/>
      <c r="R754" s="58"/>
      <c r="S754" s="57">
        <v>0</v>
      </c>
      <c r="T754" s="26">
        <f>G754+K754+O754</f>
        <v>1</v>
      </c>
    </row>
    <row r="755" spans="3:20" ht="15.75" x14ac:dyDescent="0.25">
      <c r="C755" s="41" t="s">
        <v>59</v>
      </c>
      <c r="D755" s="25">
        <f t="shared" ref="D755:S755" si="84">SUM(D740:D752)</f>
        <v>1260</v>
      </c>
      <c r="E755" s="25">
        <f t="shared" si="84"/>
        <v>967</v>
      </c>
      <c r="F755" s="25">
        <f t="shared" si="84"/>
        <v>998</v>
      </c>
      <c r="G755" s="26">
        <f t="shared" si="84"/>
        <v>3225</v>
      </c>
      <c r="H755" s="25">
        <f t="shared" si="84"/>
        <v>823</v>
      </c>
      <c r="I755" s="25">
        <f t="shared" si="84"/>
        <v>782</v>
      </c>
      <c r="J755" s="25">
        <f t="shared" si="84"/>
        <v>705</v>
      </c>
      <c r="K755" s="26">
        <f t="shared" si="84"/>
        <v>2310</v>
      </c>
      <c r="L755" s="25">
        <f>SUM(L740:L754)</f>
        <v>838</v>
      </c>
      <c r="M755" s="25">
        <f>SUM(M740:M754)</f>
        <v>761</v>
      </c>
      <c r="N755" s="25">
        <f>SUM(N740:N754)</f>
        <v>758</v>
      </c>
      <c r="O755" s="26">
        <f>SUM(O740:O754)</f>
        <v>2357</v>
      </c>
      <c r="P755" s="26">
        <f t="shared" si="84"/>
        <v>0</v>
      </c>
      <c r="Q755" s="26">
        <f t="shared" si="84"/>
        <v>0</v>
      </c>
      <c r="R755" s="26">
        <f t="shared" si="84"/>
        <v>0</v>
      </c>
      <c r="S755" s="26">
        <f t="shared" si="84"/>
        <v>0</v>
      </c>
      <c r="T755" s="26">
        <f>SUM(T740:T754)</f>
        <v>7892</v>
      </c>
    </row>
    <row r="756" spans="3:20" ht="15.75" x14ac:dyDescent="0.25">
      <c r="C756" s="79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</row>
    <row r="757" spans="3:20" ht="15.75" x14ac:dyDescent="0.25">
      <c r="C757" s="79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</row>
    <row r="758" spans="3:20" ht="15.75" x14ac:dyDescent="0.25">
      <c r="C758" s="79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</row>
    <row r="759" spans="3:20" ht="15.75" x14ac:dyDescent="0.25">
      <c r="C759" s="79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</row>
    <row r="760" spans="3:20" ht="15.75" x14ac:dyDescent="0.25">
      <c r="C760" s="79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</row>
    <row r="761" spans="3:20" ht="15.75" x14ac:dyDescent="0.25">
      <c r="C761" s="79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</row>
    <row r="762" spans="3:20" ht="15.75" x14ac:dyDescent="0.25">
      <c r="C762" s="79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</row>
    <row r="763" spans="3:20" ht="15.75" x14ac:dyDescent="0.25">
      <c r="C763" s="79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</row>
    <row r="764" spans="3:20" ht="15.75" x14ac:dyDescent="0.25">
      <c r="C764" s="79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</row>
    <row r="765" spans="3:20" ht="15.75" x14ac:dyDescent="0.25">
      <c r="C765" s="79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</row>
    <row r="766" spans="3:20" ht="15.75" x14ac:dyDescent="0.25">
      <c r="C766" s="79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</row>
    <row r="767" spans="3:20" ht="15.75" x14ac:dyDescent="0.25">
      <c r="C767" s="79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</row>
    <row r="768" spans="3:20" ht="15.75" x14ac:dyDescent="0.25">
      <c r="C768" s="79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</row>
    <row r="769" spans="3:20" ht="15.75" x14ac:dyDescent="0.25">
      <c r="C769" s="79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</row>
    <row r="770" spans="3:20" ht="15.75" x14ac:dyDescent="0.25">
      <c r="C770" s="79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</row>
    <row r="771" spans="3:20" ht="15.75" x14ac:dyDescent="0.25">
      <c r="C771" s="79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</row>
    <row r="772" spans="3:20" ht="15.75" x14ac:dyDescent="0.25">
      <c r="C772" s="79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</row>
    <row r="773" spans="3:20" ht="15.75" x14ac:dyDescent="0.25">
      <c r="C773" s="79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</row>
    <row r="774" spans="3:20" ht="15.75" x14ac:dyDescent="0.25">
      <c r="C774" s="79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</row>
    <row r="775" spans="3:20" ht="15.75" x14ac:dyDescent="0.25">
      <c r="C775" s="79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</row>
    <row r="776" spans="3:20" ht="15.75" x14ac:dyDescent="0.25">
      <c r="C776" s="79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</row>
    <row r="777" spans="3:20" ht="15.75" x14ac:dyDescent="0.25">
      <c r="C777" s="79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</row>
    <row r="778" spans="3:20" ht="15.75" x14ac:dyDescent="0.25">
      <c r="C778" s="79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</row>
    <row r="779" spans="3:20" ht="15.75" x14ac:dyDescent="0.25">
      <c r="C779" s="79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</row>
    <row r="780" spans="3:20" ht="15.75" x14ac:dyDescent="0.25">
      <c r="C780" s="79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</row>
    <row r="781" spans="3:20" ht="15.75" x14ac:dyDescent="0.25">
      <c r="C781" s="79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</row>
    <row r="782" spans="3:20" ht="15.75" x14ac:dyDescent="0.25">
      <c r="C782" s="79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</row>
    <row r="783" spans="3:20" ht="15.75" x14ac:dyDescent="0.25">
      <c r="C783" s="79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</row>
    <row r="784" spans="3:20" ht="15.75" x14ac:dyDescent="0.25">
      <c r="C784" s="79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</row>
    <row r="785" spans="3:20" ht="15.75" x14ac:dyDescent="0.25">
      <c r="C785" s="79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</row>
    <row r="786" spans="3:20" ht="15.75" x14ac:dyDescent="0.25">
      <c r="C786" s="79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</row>
    <row r="787" spans="3:20" ht="15.75" x14ac:dyDescent="0.25">
      <c r="C787" s="79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</row>
    <row r="788" spans="3:20" ht="15.75" x14ac:dyDescent="0.25">
      <c r="C788" s="79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</row>
    <row r="789" spans="3:20" ht="15.75" x14ac:dyDescent="0.25">
      <c r="C789" s="79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</row>
    <row r="790" spans="3:20" ht="15.75" x14ac:dyDescent="0.25">
      <c r="C790" s="79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</row>
    <row r="791" spans="3:20" ht="15.75" x14ac:dyDescent="0.25">
      <c r="C791" s="79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</row>
    <row r="792" spans="3:20" ht="15.75" x14ac:dyDescent="0.25">
      <c r="C792" s="79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</row>
    <row r="793" spans="3:20" ht="15.75" x14ac:dyDescent="0.25">
      <c r="C793" s="79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</row>
    <row r="794" spans="3:20" ht="15.75" x14ac:dyDescent="0.25">
      <c r="C794" s="79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</row>
    <row r="795" spans="3:20" ht="15.75" x14ac:dyDescent="0.25">
      <c r="C795" s="79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</row>
    <row r="797" spans="3:20" ht="14.25" customHeight="1" thickBot="1" x14ac:dyDescent="0.3">
      <c r="T797" s="7"/>
    </row>
    <row r="798" spans="3:20" ht="15.75" x14ac:dyDescent="0.25">
      <c r="C798" s="124" t="s">
        <v>79</v>
      </c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6"/>
    </row>
    <row r="799" spans="3:20" ht="15.75" x14ac:dyDescent="0.25">
      <c r="C799" s="118" t="s">
        <v>61</v>
      </c>
      <c r="D799" s="120" t="s">
        <v>2</v>
      </c>
      <c r="E799" s="120"/>
      <c r="F799" s="120"/>
      <c r="G799" s="120"/>
      <c r="H799" s="120" t="s">
        <v>3</v>
      </c>
      <c r="I799" s="120"/>
      <c r="J799" s="120"/>
      <c r="K799" s="120"/>
      <c r="L799" s="120" t="s">
        <v>4</v>
      </c>
      <c r="M799" s="120"/>
      <c r="N799" s="120"/>
      <c r="O799" s="120"/>
      <c r="P799" s="120" t="s">
        <v>5</v>
      </c>
      <c r="Q799" s="120"/>
      <c r="R799" s="120"/>
      <c r="S799" s="120"/>
      <c r="T799" s="122" t="s">
        <v>6</v>
      </c>
    </row>
    <row r="800" spans="3:20" ht="16.5" thickBot="1" x14ac:dyDescent="0.3">
      <c r="C800" s="119"/>
      <c r="D800" s="40" t="s">
        <v>7</v>
      </c>
      <c r="E800" s="40" t="s">
        <v>8</v>
      </c>
      <c r="F800" s="40" t="s">
        <v>9</v>
      </c>
      <c r="G800" s="40" t="s">
        <v>10</v>
      </c>
      <c r="H800" s="40" t="s">
        <v>11</v>
      </c>
      <c r="I800" s="40" t="s">
        <v>12</v>
      </c>
      <c r="J800" s="40" t="s">
        <v>13</v>
      </c>
      <c r="K800" s="40" t="s">
        <v>14</v>
      </c>
      <c r="L800" s="40" t="s">
        <v>15</v>
      </c>
      <c r="M800" s="40" t="s">
        <v>16</v>
      </c>
      <c r="N800" s="40" t="s">
        <v>17</v>
      </c>
      <c r="O800" s="40" t="s">
        <v>18</v>
      </c>
      <c r="P800" s="40" t="s">
        <v>19</v>
      </c>
      <c r="Q800" s="40" t="s">
        <v>20</v>
      </c>
      <c r="R800" s="40" t="s">
        <v>21</v>
      </c>
      <c r="S800" s="40" t="s">
        <v>22</v>
      </c>
      <c r="T800" s="123"/>
    </row>
    <row r="801" spans="3:20" ht="15.75" x14ac:dyDescent="0.25">
      <c r="C801" s="5" t="s">
        <v>23</v>
      </c>
      <c r="D801" s="25">
        <v>174</v>
      </c>
      <c r="E801" s="25">
        <v>164</v>
      </c>
      <c r="F801" s="25">
        <v>144</v>
      </c>
      <c r="G801" s="26">
        <f>+SUM(D801:F801)</f>
        <v>482</v>
      </c>
      <c r="H801" s="20">
        <v>145</v>
      </c>
      <c r="I801" s="20">
        <v>136</v>
      </c>
      <c r="J801" s="29">
        <v>157</v>
      </c>
      <c r="K801" s="26">
        <f>SUM(H801:J801)</f>
        <v>438</v>
      </c>
      <c r="L801" s="25">
        <v>168</v>
      </c>
      <c r="M801" s="25">
        <v>152</v>
      </c>
      <c r="N801" s="25">
        <v>132</v>
      </c>
      <c r="O801" s="26">
        <f>SUM(L801:N801)</f>
        <v>452</v>
      </c>
      <c r="P801" s="57"/>
      <c r="Q801" s="57"/>
      <c r="R801" s="57"/>
      <c r="S801" s="57">
        <f>SUM(P801:R801)</f>
        <v>0</v>
      </c>
      <c r="T801" s="26">
        <f>SUM(G801,O801,K801, S801)</f>
        <v>1372</v>
      </c>
    </row>
    <row r="802" spans="3:20" ht="15.75" x14ac:dyDescent="0.25">
      <c r="C802" s="4" t="s">
        <v>24</v>
      </c>
      <c r="D802" s="25">
        <v>145</v>
      </c>
      <c r="E802" s="25">
        <v>126</v>
      </c>
      <c r="F802" s="25">
        <v>122</v>
      </c>
      <c r="G802" s="26">
        <f t="shared" ref="G802:G812" si="85">+SUM(D802:F802)</f>
        <v>393</v>
      </c>
      <c r="H802" s="20">
        <v>146</v>
      </c>
      <c r="I802" s="20">
        <v>112</v>
      </c>
      <c r="J802" s="29">
        <v>104</v>
      </c>
      <c r="K802" s="26">
        <f t="shared" ref="K802:K812" si="86">SUM(H802:J802)</f>
        <v>362</v>
      </c>
      <c r="L802" s="25">
        <v>153</v>
      </c>
      <c r="M802" s="25">
        <v>158</v>
      </c>
      <c r="N802" s="25">
        <v>125</v>
      </c>
      <c r="O802" s="26">
        <f t="shared" ref="O802:O812" si="87">SUM(L802:N802)</f>
        <v>436</v>
      </c>
      <c r="P802" s="57"/>
      <c r="Q802" s="57"/>
      <c r="R802" s="57"/>
      <c r="S802" s="57">
        <f t="shared" ref="S802:S812" si="88">SUM(P802:R802)</f>
        <v>0</v>
      </c>
      <c r="T802" s="26">
        <f t="shared" ref="T802:T812" si="89">SUM(G802,O802,K802, S802)</f>
        <v>1191</v>
      </c>
    </row>
    <row r="803" spans="3:20" ht="15.75" x14ac:dyDescent="0.25">
      <c r="C803" s="4" t="s">
        <v>25</v>
      </c>
      <c r="D803" s="25">
        <v>1</v>
      </c>
      <c r="E803" s="25">
        <v>1</v>
      </c>
      <c r="F803" s="25">
        <v>3</v>
      </c>
      <c r="G803" s="26">
        <f t="shared" si="85"/>
        <v>5</v>
      </c>
      <c r="H803" s="86">
        <v>9</v>
      </c>
      <c r="I803" s="85">
        <v>3</v>
      </c>
      <c r="J803" s="98">
        <v>2</v>
      </c>
      <c r="K803" s="26">
        <f t="shared" si="86"/>
        <v>14</v>
      </c>
      <c r="L803" s="25">
        <v>9</v>
      </c>
      <c r="M803" s="25">
        <v>2</v>
      </c>
      <c r="N803" s="25">
        <v>0</v>
      </c>
      <c r="O803" s="26">
        <f t="shared" si="87"/>
        <v>11</v>
      </c>
      <c r="P803" s="57"/>
      <c r="Q803" s="57"/>
      <c r="R803" s="57"/>
      <c r="S803" s="57">
        <f t="shared" si="88"/>
        <v>0</v>
      </c>
      <c r="T803" s="26">
        <f t="shared" si="89"/>
        <v>30</v>
      </c>
    </row>
    <row r="804" spans="3:20" ht="15.75" x14ac:dyDescent="0.25">
      <c r="C804" s="4" t="s">
        <v>49</v>
      </c>
      <c r="D804" s="25">
        <v>525</v>
      </c>
      <c r="E804" s="25">
        <v>337</v>
      </c>
      <c r="F804" s="25">
        <v>308</v>
      </c>
      <c r="G804" s="26">
        <f>+SUM(D804:F804)</f>
        <v>1170</v>
      </c>
      <c r="H804" s="99">
        <v>4</v>
      </c>
      <c r="I804" s="99">
        <v>4</v>
      </c>
      <c r="J804" s="100">
        <v>5</v>
      </c>
      <c r="K804" s="26">
        <f>SUM(H804:J804)</f>
        <v>13</v>
      </c>
      <c r="L804" s="25">
        <v>8</v>
      </c>
      <c r="M804" s="25">
        <v>8</v>
      </c>
      <c r="N804" s="25">
        <v>3</v>
      </c>
      <c r="O804" s="26">
        <f t="shared" si="87"/>
        <v>19</v>
      </c>
      <c r="P804" s="57"/>
      <c r="Q804" s="57"/>
      <c r="R804" s="57"/>
      <c r="S804" s="57">
        <f t="shared" si="88"/>
        <v>0</v>
      </c>
      <c r="T804" s="26">
        <f>SUM(G804,O804,K804, S804)</f>
        <v>1202</v>
      </c>
    </row>
    <row r="805" spans="3:20" ht="15.75" x14ac:dyDescent="0.25">
      <c r="C805" s="4" t="s">
        <v>26</v>
      </c>
      <c r="D805" s="25">
        <v>20</v>
      </c>
      <c r="E805" s="25">
        <v>12</v>
      </c>
      <c r="F805" s="25">
        <v>10</v>
      </c>
      <c r="G805" s="26">
        <f t="shared" si="85"/>
        <v>42</v>
      </c>
      <c r="H805" s="20">
        <v>24</v>
      </c>
      <c r="I805" s="20">
        <v>9</v>
      </c>
      <c r="J805" s="29">
        <v>7</v>
      </c>
      <c r="K805" s="26">
        <f t="shared" si="86"/>
        <v>40</v>
      </c>
      <c r="L805" s="25">
        <v>21</v>
      </c>
      <c r="M805" s="25">
        <v>19</v>
      </c>
      <c r="N805" s="25">
        <v>14</v>
      </c>
      <c r="O805" s="26">
        <f t="shared" si="87"/>
        <v>54</v>
      </c>
      <c r="P805" s="57"/>
      <c r="Q805" s="57"/>
      <c r="R805" s="57"/>
      <c r="S805" s="57">
        <f t="shared" si="88"/>
        <v>0</v>
      </c>
      <c r="T805" s="26">
        <f t="shared" si="89"/>
        <v>136</v>
      </c>
    </row>
    <row r="806" spans="3:20" ht="15.75" x14ac:dyDescent="0.25">
      <c r="C806" s="4" t="s">
        <v>50</v>
      </c>
      <c r="D806" s="25">
        <v>0</v>
      </c>
      <c r="E806" s="25">
        <v>0</v>
      </c>
      <c r="F806" s="25">
        <v>0</v>
      </c>
      <c r="G806" s="26">
        <f t="shared" si="85"/>
        <v>0</v>
      </c>
      <c r="H806" s="25">
        <v>0</v>
      </c>
      <c r="I806" s="25">
        <v>1</v>
      </c>
      <c r="J806" s="29">
        <v>0</v>
      </c>
      <c r="K806" s="26">
        <f t="shared" si="86"/>
        <v>1</v>
      </c>
      <c r="L806" s="25">
        <v>0</v>
      </c>
      <c r="M806" s="25">
        <v>0</v>
      </c>
      <c r="N806" s="25">
        <v>0</v>
      </c>
      <c r="O806" s="26">
        <f t="shared" si="87"/>
        <v>0</v>
      </c>
      <c r="P806" s="57"/>
      <c r="Q806" s="57"/>
      <c r="R806" s="57"/>
      <c r="S806" s="57">
        <f t="shared" si="88"/>
        <v>0</v>
      </c>
      <c r="T806" s="26">
        <f t="shared" si="89"/>
        <v>1</v>
      </c>
    </row>
    <row r="807" spans="3:20" ht="15.75" x14ac:dyDescent="0.25">
      <c r="C807" s="4" t="s">
        <v>51</v>
      </c>
      <c r="D807" s="25">
        <v>399</v>
      </c>
      <c r="E807" s="25">
        <v>252</v>
      </c>
      <c r="F807" s="25">
        <v>243</v>
      </c>
      <c r="G807" s="26">
        <f t="shared" si="85"/>
        <v>894</v>
      </c>
      <c r="H807" s="25">
        <v>273</v>
      </c>
      <c r="I807" s="27">
        <v>227</v>
      </c>
      <c r="J807" s="25">
        <v>219</v>
      </c>
      <c r="K807" s="26">
        <f t="shared" si="86"/>
        <v>719</v>
      </c>
      <c r="L807" s="25">
        <v>260</v>
      </c>
      <c r="M807" s="25">
        <v>217</v>
      </c>
      <c r="N807" s="25">
        <v>245</v>
      </c>
      <c r="O807" s="26">
        <f t="shared" si="87"/>
        <v>722</v>
      </c>
      <c r="P807" s="58"/>
      <c r="Q807" s="58"/>
      <c r="R807" s="58"/>
      <c r="S807" s="57">
        <f t="shared" si="88"/>
        <v>0</v>
      </c>
      <c r="T807" s="26">
        <f t="shared" si="89"/>
        <v>2335</v>
      </c>
    </row>
    <row r="808" spans="3:20" ht="15.75" x14ac:dyDescent="0.25">
      <c r="C808" s="4" t="s">
        <v>52</v>
      </c>
      <c r="D808" s="25">
        <v>106</v>
      </c>
      <c r="E808" s="25">
        <v>67</v>
      </c>
      <c r="F808" s="25">
        <v>57</v>
      </c>
      <c r="G808" s="26">
        <f t="shared" si="85"/>
        <v>230</v>
      </c>
      <c r="H808" s="27">
        <v>72</v>
      </c>
      <c r="I808" s="27">
        <v>60</v>
      </c>
      <c r="J808" s="25">
        <v>80</v>
      </c>
      <c r="K808" s="26">
        <f t="shared" si="86"/>
        <v>212</v>
      </c>
      <c r="L808" s="25">
        <v>72</v>
      </c>
      <c r="M808" s="25">
        <v>55</v>
      </c>
      <c r="N808" s="25">
        <v>86</v>
      </c>
      <c r="O808" s="26">
        <f t="shared" si="87"/>
        <v>213</v>
      </c>
      <c r="P808" s="58"/>
      <c r="Q808" s="58"/>
      <c r="R808" s="58"/>
      <c r="S808" s="57">
        <f t="shared" si="88"/>
        <v>0</v>
      </c>
      <c r="T808" s="26">
        <f t="shared" si="89"/>
        <v>655</v>
      </c>
    </row>
    <row r="809" spans="3:20" ht="15.75" x14ac:dyDescent="0.25">
      <c r="C809" s="4" t="s">
        <v>53</v>
      </c>
      <c r="D809" s="25">
        <v>6</v>
      </c>
      <c r="E809" s="25">
        <v>11</v>
      </c>
      <c r="F809" s="25">
        <v>2</v>
      </c>
      <c r="G809" s="26">
        <f t="shared" si="85"/>
        <v>19</v>
      </c>
      <c r="H809" s="20">
        <v>7</v>
      </c>
      <c r="I809" s="20">
        <v>4</v>
      </c>
      <c r="J809" s="25">
        <v>8</v>
      </c>
      <c r="K809" s="26">
        <f t="shared" si="86"/>
        <v>19</v>
      </c>
      <c r="L809" s="25">
        <v>7</v>
      </c>
      <c r="M809" s="25">
        <v>6</v>
      </c>
      <c r="N809" s="25">
        <v>6</v>
      </c>
      <c r="O809" s="26">
        <f t="shared" si="87"/>
        <v>19</v>
      </c>
      <c r="P809" s="57"/>
      <c r="Q809" s="57"/>
      <c r="R809" s="57"/>
      <c r="S809" s="57">
        <f t="shared" si="88"/>
        <v>0</v>
      </c>
      <c r="T809" s="26">
        <f t="shared" si="89"/>
        <v>57</v>
      </c>
    </row>
    <row r="810" spans="3:20" ht="15.75" x14ac:dyDescent="0.25">
      <c r="C810" s="4" t="s">
        <v>54</v>
      </c>
      <c r="D810" s="25">
        <v>7</v>
      </c>
      <c r="E810" s="25">
        <v>5</v>
      </c>
      <c r="F810" s="25">
        <v>1</v>
      </c>
      <c r="G810" s="26">
        <f t="shared" si="85"/>
        <v>13</v>
      </c>
      <c r="H810" s="27">
        <v>2</v>
      </c>
      <c r="I810" s="27">
        <v>3</v>
      </c>
      <c r="J810" s="25">
        <v>5</v>
      </c>
      <c r="K810" s="26">
        <f t="shared" si="86"/>
        <v>10</v>
      </c>
      <c r="L810" s="25">
        <v>3</v>
      </c>
      <c r="M810" s="25">
        <v>7</v>
      </c>
      <c r="N810" s="25">
        <v>3</v>
      </c>
      <c r="O810" s="26">
        <f t="shared" si="87"/>
        <v>13</v>
      </c>
      <c r="P810" s="58"/>
      <c r="Q810" s="58"/>
      <c r="R810" s="58"/>
      <c r="S810" s="57">
        <f t="shared" si="88"/>
        <v>0</v>
      </c>
      <c r="T810" s="26">
        <f t="shared" si="89"/>
        <v>36</v>
      </c>
    </row>
    <row r="811" spans="3:20" ht="15.75" x14ac:dyDescent="0.25">
      <c r="C811" s="4" t="s">
        <v>57</v>
      </c>
      <c r="D811" s="25">
        <v>7</v>
      </c>
      <c r="E811" s="25">
        <v>11</v>
      </c>
      <c r="F811" s="25">
        <v>26</v>
      </c>
      <c r="G811" s="26">
        <f t="shared" si="85"/>
        <v>44</v>
      </c>
      <c r="H811" s="20">
        <v>49</v>
      </c>
      <c r="I811" s="20">
        <v>37</v>
      </c>
      <c r="J811" s="25">
        <v>30</v>
      </c>
      <c r="K811" s="26">
        <f t="shared" si="86"/>
        <v>116</v>
      </c>
      <c r="L811" s="25">
        <v>43</v>
      </c>
      <c r="M811" s="25">
        <v>39</v>
      </c>
      <c r="N811" s="25">
        <v>34</v>
      </c>
      <c r="O811" s="26">
        <f t="shared" si="87"/>
        <v>116</v>
      </c>
      <c r="P811" s="57"/>
      <c r="Q811" s="57"/>
      <c r="R811" s="57"/>
      <c r="S811" s="57">
        <f t="shared" si="88"/>
        <v>0</v>
      </c>
      <c r="T811" s="26">
        <f t="shared" si="89"/>
        <v>276</v>
      </c>
    </row>
    <row r="812" spans="3:20" ht="15.75" x14ac:dyDescent="0.25">
      <c r="C812" s="4" t="s">
        <v>58</v>
      </c>
      <c r="D812" s="25">
        <v>62</v>
      </c>
      <c r="E812" s="25">
        <v>41</v>
      </c>
      <c r="F812" s="25">
        <v>53</v>
      </c>
      <c r="G812" s="26">
        <f t="shared" si="85"/>
        <v>156</v>
      </c>
      <c r="H812" s="27">
        <v>117</v>
      </c>
      <c r="I812" s="27">
        <v>110</v>
      </c>
      <c r="J812" s="25">
        <v>75</v>
      </c>
      <c r="K812" s="26">
        <f t="shared" si="86"/>
        <v>302</v>
      </c>
      <c r="L812" s="25">
        <v>90</v>
      </c>
      <c r="M812" s="25">
        <v>88</v>
      </c>
      <c r="N812" s="25">
        <v>97</v>
      </c>
      <c r="O812" s="26">
        <f t="shared" si="87"/>
        <v>275</v>
      </c>
      <c r="P812" s="58"/>
      <c r="Q812" s="58"/>
      <c r="R812" s="58"/>
      <c r="S812" s="57">
        <f t="shared" si="88"/>
        <v>0</v>
      </c>
      <c r="T812" s="26">
        <f t="shared" si="89"/>
        <v>733</v>
      </c>
    </row>
    <row r="813" spans="3:20" ht="15.75" x14ac:dyDescent="0.25">
      <c r="C813" s="4" t="s">
        <v>71</v>
      </c>
      <c r="D813" s="25"/>
      <c r="E813" s="25"/>
      <c r="F813" s="25"/>
      <c r="G813" s="26"/>
      <c r="H813" s="27"/>
      <c r="I813" s="27"/>
      <c r="J813" s="25"/>
      <c r="K813" s="26"/>
      <c r="L813" s="25">
        <v>15</v>
      </c>
      <c r="M813" s="25">
        <v>12</v>
      </c>
      <c r="N813" s="25">
        <v>15</v>
      </c>
      <c r="O813" s="26">
        <f>SUM(L813:N813)</f>
        <v>42</v>
      </c>
      <c r="P813" s="58"/>
      <c r="Q813" s="58"/>
      <c r="R813" s="58"/>
      <c r="S813" s="57">
        <v>0</v>
      </c>
      <c r="T813" s="26">
        <f>G813+K813+O813</f>
        <v>42</v>
      </c>
    </row>
    <row r="814" spans="3:20" ht="15.75" x14ac:dyDescent="0.25">
      <c r="C814" s="4" t="s">
        <v>56</v>
      </c>
      <c r="D814" s="25"/>
      <c r="E814" s="25"/>
      <c r="F814" s="25"/>
      <c r="G814" s="26"/>
      <c r="H814" s="27"/>
      <c r="I814" s="27"/>
      <c r="J814" s="25"/>
      <c r="K814" s="26"/>
      <c r="L814" s="25">
        <v>0</v>
      </c>
      <c r="M814" s="25">
        <v>1</v>
      </c>
      <c r="N814" s="25">
        <v>0</v>
      </c>
      <c r="O814" s="26">
        <f>SUM(L814:N814)</f>
        <v>1</v>
      </c>
      <c r="P814" s="58"/>
      <c r="Q814" s="58"/>
      <c r="R814" s="58"/>
      <c r="S814" s="57">
        <v>0</v>
      </c>
      <c r="T814" s="26">
        <f>G814+K814+O814</f>
        <v>1</v>
      </c>
    </row>
    <row r="815" spans="3:20" ht="15.75" x14ac:dyDescent="0.25">
      <c r="C815" s="41" t="s">
        <v>59</v>
      </c>
      <c r="D815" s="25">
        <f t="shared" ref="D815:S815" si="90">SUM(D801:D812)</f>
        <v>1452</v>
      </c>
      <c r="E815" s="25">
        <f t="shared" si="90"/>
        <v>1027</v>
      </c>
      <c r="F815" s="25">
        <f t="shared" si="90"/>
        <v>969</v>
      </c>
      <c r="G815" s="26">
        <f t="shared" si="90"/>
        <v>3448</v>
      </c>
      <c r="H815" s="25">
        <f t="shared" si="90"/>
        <v>848</v>
      </c>
      <c r="I815" s="25">
        <f t="shared" si="90"/>
        <v>706</v>
      </c>
      <c r="J815" s="25">
        <f t="shared" si="90"/>
        <v>692</v>
      </c>
      <c r="K815" s="26">
        <f t="shared" si="90"/>
        <v>2246</v>
      </c>
      <c r="L815" s="25">
        <f>SUM(L801:L814)</f>
        <v>849</v>
      </c>
      <c r="M815" s="25">
        <f>SUM(M802:M814)</f>
        <v>612</v>
      </c>
      <c r="N815" s="25">
        <f>SUM(N801:N814)</f>
        <v>760</v>
      </c>
      <c r="O815" s="26">
        <f>SUM(O801:O814)</f>
        <v>2373</v>
      </c>
      <c r="P815" s="26">
        <f t="shared" si="90"/>
        <v>0</v>
      </c>
      <c r="Q815" s="26">
        <f t="shared" si="90"/>
        <v>0</v>
      </c>
      <c r="R815" s="26">
        <f t="shared" si="90"/>
        <v>0</v>
      </c>
      <c r="S815" s="26">
        <f t="shared" si="90"/>
        <v>0</v>
      </c>
      <c r="T815" s="26">
        <f>SUM(T801:T814)</f>
        <v>8067</v>
      </c>
    </row>
    <row r="816" spans="3:20" ht="15.75" x14ac:dyDescent="0.25">
      <c r="C816" s="79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</row>
    <row r="817" spans="3:20" ht="15.75" x14ac:dyDescent="0.25">
      <c r="C817" s="79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</row>
    <row r="818" spans="3:20" ht="15.75" x14ac:dyDescent="0.25">
      <c r="C818" s="79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</row>
    <row r="819" spans="3:20" ht="15.75" x14ac:dyDescent="0.25">
      <c r="C819" s="79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</row>
    <row r="820" spans="3:20" ht="15.75" x14ac:dyDescent="0.25">
      <c r="C820" s="79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</row>
    <row r="821" spans="3:20" ht="15.75" x14ac:dyDescent="0.25">
      <c r="C821" s="79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</row>
    <row r="822" spans="3:20" ht="15.75" x14ac:dyDescent="0.25">
      <c r="C822" s="79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</row>
    <row r="823" spans="3:20" ht="15.75" x14ac:dyDescent="0.25">
      <c r="C823" s="79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</row>
    <row r="824" spans="3:20" ht="15.75" x14ac:dyDescent="0.25">
      <c r="C824" s="79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</row>
    <row r="825" spans="3:20" ht="15.75" x14ac:dyDescent="0.25">
      <c r="C825" s="79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</row>
    <row r="826" spans="3:20" ht="15.75" x14ac:dyDescent="0.25">
      <c r="C826" s="79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</row>
    <row r="827" spans="3:20" ht="15.75" x14ac:dyDescent="0.25">
      <c r="C827" s="79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</row>
    <row r="828" spans="3:20" ht="15.75" x14ac:dyDescent="0.25">
      <c r="C828" s="79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</row>
    <row r="829" spans="3:20" ht="15.75" x14ac:dyDescent="0.25">
      <c r="C829" s="79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</row>
    <row r="830" spans="3:20" ht="15.75" x14ac:dyDescent="0.25">
      <c r="C830" s="79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</row>
    <row r="831" spans="3:20" ht="15.75" x14ac:dyDescent="0.25">
      <c r="C831" s="79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</row>
    <row r="832" spans="3:20" ht="15.75" x14ac:dyDescent="0.25">
      <c r="C832" s="79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</row>
    <row r="833" spans="3:20" ht="15.75" x14ac:dyDescent="0.25">
      <c r="C833" s="79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</row>
    <row r="834" spans="3:20" ht="15.75" x14ac:dyDescent="0.25">
      <c r="C834" s="79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</row>
    <row r="835" spans="3:20" ht="15.75" x14ac:dyDescent="0.25">
      <c r="C835" s="79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</row>
    <row r="836" spans="3:20" ht="15.75" x14ac:dyDescent="0.25">
      <c r="C836" s="79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</row>
    <row r="837" spans="3:20" ht="15.75" x14ac:dyDescent="0.25">
      <c r="C837" s="79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</row>
    <row r="838" spans="3:20" ht="15.75" x14ac:dyDescent="0.25">
      <c r="C838" s="79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</row>
    <row r="839" spans="3:20" ht="15.75" x14ac:dyDescent="0.25">
      <c r="C839" s="79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</row>
    <row r="840" spans="3:20" ht="15.75" x14ac:dyDescent="0.25">
      <c r="C840" s="79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</row>
    <row r="841" spans="3:20" ht="15.75" x14ac:dyDescent="0.25">
      <c r="C841" s="79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</row>
    <row r="842" spans="3:20" ht="15.75" x14ac:dyDescent="0.25">
      <c r="C842" s="79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</row>
    <row r="843" spans="3:20" ht="15.75" x14ac:dyDescent="0.25">
      <c r="C843" s="79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</row>
    <row r="844" spans="3:20" ht="15.75" x14ac:dyDescent="0.25">
      <c r="C844" s="79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</row>
    <row r="845" spans="3:20" ht="15.75" x14ac:dyDescent="0.25">
      <c r="C845" s="79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</row>
    <row r="846" spans="3:20" ht="15.75" x14ac:dyDescent="0.25">
      <c r="C846" s="79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</row>
    <row r="847" spans="3:20" ht="15.75" x14ac:dyDescent="0.25">
      <c r="C847" s="79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</row>
    <row r="848" spans="3:20" ht="15.75" x14ac:dyDescent="0.25">
      <c r="C848" s="79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</row>
    <row r="849" spans="3:20" ht="15.75" x14ac:dyDescent="0.25">
      <c r="C849" s="79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</row>
    <row r="850" spans="3:20" ht="15.75" x14ac:dyDescent="0.25">
      <c r="C850" s="79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</row>
    <row r="851" spans="3:20" ht="15.75" x14ac:dyDescent="0.25">
      <c r="C851" s="79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</row>
    <row r="852" spans="3:20" ht="15.75" x14ac:dyDescent="0.25">
      <c r="C852" s="79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</row>
    <row r="853" spans="3:20" ht="15.75" x14ac:dyDescent="0.25">
      <c r="C853" s="79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</row>
    <row r="854" spans="3:20" ht="15.75" x14ac:dyDescent="0.25">
      <c r="C854" s="79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</row>
    <row r="855" spans="3:20" ht="15.75" thickBot="1" x14ac:dyDescent="0.3">
      <c r="T855" s="7"/>
    </row>
    <row r="856" spans="3:20" ht="15.75" x14ac:dyDescent="0.25">
      <c r="C856" s="115" t="s">
        <v>80</v>
      </c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7"/>
    </row>
    <row r="857" spans="3:20" ht="15.75" x14ac:dyDescent="0.25">
      <c r="C857" s="118" t="s">
        <v>61</v>
      </c>
      <c r="D857" s="120" t="s">
        <v>2</v>
      </c>
      <c r="E857" s="120"/>
      <c r="F857" s="120"/>
      <c r="G857" s="120"/>
      <c r="H857" s="120" t="s">
        <v>3</v>
      </c>
      <c r="I857" s="120"/>
      <c r="J857" s="120"/>
      <c r="K857" s="120"/>
      <c r="L857" s="120" t="s">
        <v>4</v>
      </c>
      <c r="M857" s="120"/>
      <c r="N857" s="120"/>
      <c r="O857" s="120"/>
      <c r="P857" s="120" t="s">
        <v>5</v>
      </c>
      <c r="Q857" s="120"/>
      <c r="R857" s="120"/>
      <c r="S857" s="120"/>
      <c r="T857" s="122" t="s">
        <v>6</v>
      </c>
    </row>
    <row r="858" spans="3:20" ht="16.5" thickBot="1" x14ac:dyDescent="0.3">
      <c r="C858" s="119"/>
      <c r="D858" s="40" t="s">
        <v>7</v>
      </c>
      <c r="E858" s="40" t="s">
        <v>8</v>
      </c>
      <c r="F858" s="40" t="s">
        <v>9</v>
      </c>
      <c r="G858" s="40" t="s">
        <v>10</v>
      </c>
      <c r="H858" s="40" t="s">
        <v>11</v>
      </c>
      <c r="I858" s="40" t="s">
        <v>12</v>
      </c>
      <c r="J858" s="40" t="s">
        <v>13</v>
      </c>
      <c r="K858" s="40" t="s">
        <v>14</v>
      </c>
      <c r="L858" s="40" t="s">
        <v>15</v>
      </c>
      <c r="M858" s="40" t="s">
        <v>16</v>
      </c>
      <c r="N858" s="40" t="s">
        <v>17</v>
      </c>
      <c r="O858" s="40" t="s">
        <v>18</v>
      </c>
      <c r="P858" s="40" t="s">
        <v>19</v>
      </c>
      <c r="Q858" s="40" t="s">
        <v>20</v>
      </c>
      <c r="R858" s="40" t="s">
        <v>21</v>
      </c>
      <c r="S858" s="40" t="s">
        <v>22</v>
      </c>
      <c r="T858" s="123"/>
    </row>
    <row r="859" spans="3:20" ht="15.75" x14ac:dyDescent="0.25">
      <c r="C859" s="5" t="s">
        <v>23</v>
      </c>
      <c r="D859" s="25">
        <v>341</v>
      </c>
      <c r="E859" s="25">
        <v>323</v>
      </c>
      <c r="F859" s="25">
        <v>320</v>
      </c>
      <c r="G859" s="26">
        <f>+SUM(D859:F859)</f>
        <v>984</v>
      </c>
      <c r="H859" s="20">
        <v>291</v>
      </c>
      <c r="I859" s="20">
        <v>324</v>
      </c>
      <c r="J859" s="25">
        <v>297</v>
      </c>
      <c r="K859" s="26">
        <f>SUM(H859:J859)</f>
        <v>912</v>
      </c>
      <c r="L859" s="25">
        <v>317</v>
      </c>
      <c r="M859" s="25">
        <v>311</v>
      </c>
      <c r="N859" s="25">
        <v>278</v>
      </c>
      <c r="O859" s="26">
        <f>SUM(L859:N859)</f>
        <v>906</v>
      </c>
      <c r="P859" s="57"/>
      <c r="Q859" s="57"/>
      <c r="R859" s="57"/>
      <c r="S859" s="57">
        <f>SUM(P859:R859)</f>
        <v>0</v>
      </c>
      <c r="T859" s="26">
        <f>SUM(G859,O859,K859, S859)</f>
        <v>2802</v>
      </c>
    </row>
    <row r="860" spans="3:20" ht="15.75" x14ac:dyDescent="0.25">
      <c r="C860" s="4" t="s">
        <v>24</v>
      </c>
      <c r="D860" s="25">
        <v>234</v>
      </c>
      <c r="E860" s="25">
        <v>241</v>
      </c>
      <c r="F860" s="25">
        <v>235</v>
      </c>
      <c r="G860" s="26">
        <f t="shared" ref="G860:G870" si="91">+SUM(D860:F860)</f>
        <v>710</v>
      </c>
      <c r="H860" s="20">
        <v>285</v>
      </c>
      <c r="I860" s="20">
        <v>230</v>
      </c>
      <c r="J860" s="25">
        <v>239</v>
      </c>
      <c r="K860" s="26">
        <f t="shared" ref="K860:K870" si="92">SUM(H860:J860)</f>
        <v>754</v>
      </c>
      <c r="L860" s="25">
        <v>307</v>
      </c>
      <c r="M860" s="25">
        <v>267</v>
      </c>
      <c r="N860" s="25">
        <v>225</v>
      </c>
      <c r="O860" s="26">
        <f t="shared" ref="O860:O870" si="93">SUM(L860:N860)</f>
        <v>799</v>
      </c>
      <c r="P860" s="57"/>
      <c r="Q860" s="57"/>
      <c r="R860" s="57"/>
      <c r="S860" s="57">
        <f t="shared" ref="S860:S870" si="94">SUM(P860:R860)</f>
        <v>0</v>
      </c>
      <c r="T860" s="26">
        <f t="shared" ref="T860:T870" si="95">SUM(G860,O860,K860, S860)</f>
        <v>2263</v>
      </c>
    </row>
    <row r="861" spans="3:20" ht="15.75" x14ac:dyDescent="0.25">
      <c r="C861" s="4" t="s">
        <v>25</v>
      </c>
      <c r="D861" s="25">
        <v>4</v>
      </c>
      <c r="E861" s="25">
        <v>8</v>
      </c>
      <c r="F861" s="25">
        <v>13</v>
      </c>
      <c r="G861" s="26">
        <f t="shared" si="91"/>
        <v>25</v>
      </c>
      <c r="H861" s="86">
        <v>4</v>
      </c>
      <c r="I861" s="86">
        <v>6</v>
      </c>
      <c r="J861" s="85">
        <v>4</v>
      </c>
      <c r="K861" s="26">
        <f t="shared" si="92"/>
        <v>14</v>
      </c>
      <c r="L861" s="25">
        <v>5</v>
      </c>
      <c r="M861" s="25">
        <v>5</v>
      </c>
      <c r="N861" s="25">
        <v>2</v>
      </c>
      <c r="O861" s="26">
        <f t="shared" si="93"/>
        <v>12</v>
      </c>
      <c r="P861" s="57"/>
      <c r="Q861" s="57"/>
      <c r="R861" s="57"/>
      <c r="S861" s="57">
        <f t="shared" si="94"/>
        <v>0</v>
      </c>
      <c r="T861" s="26">
        <f t="shared" si="95"/>
        <v>51</v>
      </c>
    </row>
    <row r="862" spans="3:20" ht="15.75" x14ac:dyDescent="0.25">
      <c r="C862" s="4" t="s">
        <v>49</v>
      </c>
      <c r="D862" s="25">
        <v>580</v>
      </c>
      <c r="E862" s="25">
        <v>469</v>
      </c>
      <c r="F862" s="25">
        <v>507</v>
      </c>
      <c r="G862" s="26">
        <f>+SUM(D862:F862)</f>
        <v>1556</v>
      </c>
      <c r="H862" s="99">
        <v>10</v>
      </c>
      <c r="I862" s="99">
        <v>6</v>
      </c>
      <c r="J862" s="99">
        <v>5</v>
      </c>
      <c r="K862" s="26">
        <f>SUM(H862:J862)</f>
        <v>21</v>
      </c>
      <c r="L862" s="25">
        <v>9</v>
      </c>
      <c r="M862" s="25">
        <v>7</v>
      </c>
      <c r="N862" s="25">
        <v>3</v>
      </c>
      <c r="O862" s="26">
        <f t="shared" si="93"/>
        <v>19</v>
      </c>
      <c r="P862" s="57"/>
      <c r="Q862" s="57"/>
      <c r="R862" s="57"/>
      <c r="S862" s="57">
        <f t="shared" si="94"/>
        <v>0</v>
      </c>
      <c r="T862" s="26">
        <f>SUM(G862,O862,K862, S862)</f>
        <v>1596</v>
      </c>
    </row>
    <row r="863" spans="3:20" ht="15.75" x14ac:dyDescent="0.25">
      <c r="C863" s="4" t="s">
        <v>26</v>
      </c>
      <c r="D863" s="25">
        <v>31</v>
      </c>
      <c r="E863" s="25">
        <v>18</v>
      </c>
      <c r="F863" s="25">
        <v>30</v>
      </c>
      <c r="G863" s="26">
        <f t="shared" si="91"/>
        <v>79</v>
      </c>
      <c r="H863" s="20">
        <v>24</v>
      </c>
      <c r="I863" s="20">
        <v>20</v>
      </c>
      <c r="J863" s="25">
        <v>21</v>
      </c>
      <c r="K863" s="26">
        <f t="shared" si="92"/>
        <v>65</v>
      </c>
      <c r="L863" s="25">
        <v>28</v>
      </c>
      <c r="M863" s="25">
        <v>13</v>
      </c>
      <c r="N863" s="25">
        <v>21</v>
      </c>
      <c r="O863" s="26">
        <f t="shared" si="93"/>
        <v>62</v>
      </c>
      <c r="P863" s="57"/>
      <c r="Q863" s="57"/>
      <c r="R863" s="57"/>
      <c r="S863" s="57">
        <f t="shared" si="94"/>
        <v>0</v>
      </c>
      <c r="T863" s="26">
        <f t="shared" si="95"/>
        <v>206</v>
      </c>
    </row>
    <row r="864" spans="3:20" ht="15.75" x14ac:dyDescent="0.25">
      <c r="C864" s="4" t="s">
        <v>50</v>
      </c>
      <c r="D864" s="25">
        <v>6</v>
      </c>
      <c r="E864" s="25">
        <v>0</v>
      </c>
      <c r="F864" s="25">
        <v>1</v>
      </c>
      <c r="G864" s="26">
        <f t="shared" si="91"/>
        <v>7</v>
      </c>
      <c r="H864" s="25">
        <v>2</v>
      </c>
      <c r="I864" s="20">
        <v>0</v>
      </c>
      <c r="J864" s="25">
        <v>1</v>
      </c>
      <c r="K864" s="26">
        <f t="shared" si="92"/>
        <v>3</v>
      </c>
      <c r="L864" s="25">
        <v>0</v>
      </c>
      <c r="M864" s="25">
        <v>1</v>
      </c>
      <c r="N864" s="25">
        <v>2</v>
      </c>
      <c r="O864" s="26">
        <f t="shared" si="93"/>
        <v>3</v>
      </c>
      <c r="P864" s="57"/>
      <c r="Q864" s="57"/>
      <c r="R864" s="57"/>
      <c r="S864" s="57">
        <f t="shared" si="94"/>
        <v>0</v>
      </c>
      <c r="T864" s="26">
        <f t="shared" si="95"/>
        <v>13</v>
      </c>
    </row>
    <row r="865" spans="3:20" ht="15.75" x14ac:dyDescent="0.25">
      <c r="C865" s="4" t="s">
        <v>51</v>
      </c>
      <c r="D865" s="25">
        <v>470</v>
      </c>
      <c r="E865" s="25">
        <v>376</v>
      </c>
      <c r="F865" s="25">
        <v>400</v>
      </c>
      <c r="G865" s="26">
        <f>+SUM(D865:F865)</f>
        <v>1246</v>
      </c>
      <c r="H865" s="27">
        <v>426</v>
      </c>
      <c r="I865" s="27">
        <v>359</v>
      </c>
      <c r="J865" s="27">
        <v>354</v>
      </c>
      <c r="K865" s="26">
        <f t="shared" si="92"/>
        <v>1139</v>
      </c>
      <c r="L865" s="25">
        <v>425</v>
      </c>
      <c r="M865" s="25">
        <v>358</v>
      </c>
      <c r="N865" s="25">
        <v>378</v>
      </c>
      <c r="O865" s="26">
        <f t="shared" si="93"/>
        <v>1161</v>
      </c>
      <c r="P865" s="57"/>
      <c r="Q865" s="57"/>
      <c r="R865" s="57"/>
      <c r="S865" s="57">
        <f t="shared" si="94"/>
        <v>0</v>
      </c>
      <c r="T865" s="26">
        <f t="shared" si="95"/>
        <v>3546</v>
      </c>
    </row>
    <row r="866" spans="3:20" ht="15.75" x14ac:dyDescent="0.25">
      <c r="C866" s="4" t="s">
        <v>52</v>
      </c>
      <c r="D866" s="25">
        <v>79</v>
      </c>
      <c r="E866" s="25">
        <v>74</v>
      </c>
      <c r="F866" s="25">
        <v>76</v>
      </c>
      <c r="G866" s="26">
        <f t="shared" si="91"/>
        <v>229</v>
      </c>
      <c r="H866" s="27">
        <v>76</v>
      </c>
      <c r="I866" s="27">
        <v>55</v>
      </c>
      <c r="J866" s="27">
        <v>50</v>
      </c>
      <c r="K866" s="26">
        <f t="shared" si="92"/>
        <v>181</v>
      </c>
      <c r="L866" s="25">
        <v>78</v>
      </c>
      <c r="M866" s="25">
        <v>57</v>
      </c>
      <c r="N866" s="25">
        <v>54</v>
      </c>
      <c r="O866" s="26">
        <f t="shared" si="93"/>
        <v>189</v>
      </c>
      <c r="P866" s="58"/>
      <c r="Q866" s="58"/>
      <c r="R866" s="58"/>
      <c r="S866" s="57">
        <f t="shared" si="94"/>
        <v>0</v>
      </c>
      <c r="T866" s="26">
        <f t="shared" si="95"/>
        <v>599</v>
      </c>
    </row>
    <row r="867" spans="3:20" ht="15.75" x14ac:dyDescent="0.25">
      <c r="C867" s="4" t="s">
        <v>53</v>
      </c>
      <c r="D867" s="25">
        <v>14</v>
      </c>
      <c r="E867" s="25">
        <v>8</v>
      </c>
      <c r="F867" s="25">
        <v>9</v>
      </c>
      <c r="G867" s="26">
        <f t="shared" si="91"/>
        <v>31</v>
      </c>
      <c r="H867" s="20">
        <v>5</v>
      </c>
      <c r="I867" s="20">
        <v>3</v>
      </c>
      <c r="J867" s="20">
        <v>7</v>
      </c>
      <c r="K867" s="26">
        <f t="shared" si="92"/>
        <v>15</v>
      </c>
      <c r="L867" s="25">
        <v>13</v>
      </c>
      <c r="M867" s="25">
        <v>7</v>
      </c>
      <c r="N867" s="25">
        <v>7</v>
      </c>
      <c r="O867" s="26">
        <f t="shared" si="93"/>
        <v>27</v>
      </c>
      <c r="P867" s="57"/>
      <c r="Q867" s="57"/>
      <c r="R867" s="57"/>
      <c r="S867" s="57">
        <f t="shared" si="94"/>
        <v>0</v>
      </c>
      <c r="T867" s="26">
        <f t="shared" si="95"/>
        <v>73</v>
      </c>
    </row>
    <row r="868" spans="3:20" ht="15.75" x14ac:dyDescent="0.25">
      <c r="C868" s="4" t="s">
        <v>54</v>
      </c>
      <c r="D868" s="25">
        <v>2</v>
      </c>
      <c r="E868" s="25">
        <v>5</v>
      </c>
      <c r="F868" s="25">
        <v>7</v>
      </c>
      <c r="G868" s="26">
        <f t="shared" si="91"/>
        <v>14</v>
      </c>
      <c r="H868" s="27">
        <v>1</v>
      </c>
      <c r="I868" s="27">
        <v>3</v>
      </c>
      <c r="J868" s="27">
        <v>5</v>
      </c>
      <c r="K868" s="26">
        <f t="shared" si="92"/>
        <v>9</v>
      </c>
      <c r="L868" s="25">
        <v>3</v>
      </c>
      <c r="M868" s="25">
        <v>2</v>
      </c>
      <c r="N868" s="25">
        <v>2</v>
      </c>
      <c r="O868" s="26">
        <f t="shared" si="93"/>
        <v>7</v>
      </c>
      <c r="P868" s="58"/>
      <c r="Q868" s="58"/>
      <c r="R868" s="58"/>
      <c r="S868" s="57">
        <f t="shared" si="94"/>
        <v>0</v>
      </c>
      <c r="T868" s="26">
        <f t="shared" si="95"/>
        <v>30</v>
      </c>
    </row>
    <row r="869" spans="3:20" ht="15.75" x14ac:dyDescent="0.25">
      <c r="C869" s="4" t="s">
        <v>57</v>
      </c>
      <c r="D869" s="25">
        <v>8</v>
      </c>
      <c r="E869" s="25">
        <v>19</v>
      </c>
      <c r="F869" s="25">
        <v>13</v>
      </c>
      <c r="G869" s="26">
        <f t="shared" si="91"/>
        <v>40</v>
      </c>
      <c r="H869" s="20">
        <v>89</v>
      </c>
      <c r="I869" s="20">
        <v>72</v>
      </c>
      <c r="J869" s="20">
        <v>54</v>
      </c>
      <c r="K869" s="26">
        <f t="shared" si="92"/>
        <v>215</v>
      </c>
      <c r="L869" s="25">
        <v>67</v>
      </c>
      <c r="M869" s="25">
        <v>58</v>
      </c>
      <c r="N869" s="25">
        <v>44</v>
      </c>
      <c r="O869" s="26">
        <f t="shared" si="93"/>
        <v>169</v>
      </c>
      <c r="P869" s="57"/>
      <c r="Q869" s="57"/>
      <c r="R869" s="57"/>
      <c r="S869" s="57">
        <f t="shared" si="94"/>
        <v>0</v>
      </c>
      <c r="T869" s="26">
        <f t="shared" si="95"/>
        <v>424</v>
      </c>
    </row>
    <row r="870" spans="3:20" ht="15.75" x14ac:dyDescent="0.25">
      <c r="C870" s="4" t="s">
        <v>58</v>
      </c>
      <c r="D870" s="25">
        <v>59</v>
      </c>
      <c r="E870" s="25">
        <v>80</v>
      </c>
      <c r="F870" s="25">
        <v>96</v>
      </c>
      <c r="G870" s="26">
        <f t="shared" si="91"/>
        <v>235</v>
      </c>
      <c r="H870" s="25">
        <v>152</v>
      </c>
      <c r="I870" s="27">
        <v>126</v>
      </c>
      <c r="J870" s="27">
        <v>99</v>
      </c>
      <c r="K870" s="26">
        <f t="shared" si="92"/>
        <v>377</v>
      </c>
      <c r="L870" s="25">
        <v>173</v>
      </c>
      <c r="M870" s="25">
        <v>155</v>
      </c>
      <c r="N870" s="25">
        <v>89</v>
      </c>
      <c r="O870" s="26">
        <f t="shared" si="93"/>
        <v>417</v>
      </c>
      <c r="P870" s="58"/>
      <c r="Q870" s="58"/>
      <c r="R870" s="58"/>
      <c r="S870" s="57">
        <f t="shared" si="94"/>
        <v>0</v>
      </c>
      <c r="T870" s="26">
        <f t="shared" si="95"/>
        <v>1029</v>
      </c>
    </row>
    <row r="871" spans="3:20" ht="15.75" x14ac:dyDescent="0.25">
      <c r="C871" s="4" t="s">
        <v>71</v>
      </c>
      <c r="D871" s="25"/>
      <c r="E871" s="25"/>
      <c r="F871" s="25"/>
      <c r="G871" s="26"/>
      <c r="H871" s="25"/>
      <c r="I871" s="27"/>
      <c r="J871" s="27"/>
      <c r="K871" s="26"/>
      <c r="L871" s="25">
        <v>38</v>
      </c>
      <c r="M871" s="25">
        <v>25</v>
      </c>
      <c r="N871" s="25">
        <v>17</v>
      </c>
      <c r="O871" s="26">
        <f>SUM(L871:N871)</f>
        <v>80</v>
      </c>
      <c r="P871" s="58"/>
      <c r="Q871" s="58"/>
      <c r="R871" s="58"/>
      <c r="S871" s="57"/>
      <c r="T871" s="26">
        <f>G871+K871+O871</f>
        <v>80</v>
      </c>
    </row>
    <row r="872" spans="3:20" ht="15.75" x14ac:dyDescent="0.25">
      <c r="C872" s="4" t="s">
        <v>56</v>
      </c>
      <c r="D872" s="25"/>
      <c r="E872" s="25"/>
      <c r="F872" s="25"/>
      <c r="G872" s="26"/>
      <c r="H872" s="25"/>
      <c r="I872" s="27"/>
      <c r="J872" s="27"/>
      <c r="K872" s="26"/>
      <c r="L872" s="25">
        <v>1</v>
      </c>
      <c r="M872" s="25">
        <v>2</v>
      </c>
      <c r="N872" s="25">
        <v>1</v>
      </c>
      <c r="O872" s="26">
        <f>SUM(L872:N872)</f>
        <v>4</v>
      </c>
      <c r="P872" s="58"/>
      <c r="Q872" s="58"/>
      <c r="R872" s="58"/>
      <c r="S872" s="57"/>
      <c r="T872" s="26">
        <f>G872+K872+O872</f>
        <v>4</v>
      </c>
    </row>
    <row r="873" spans="3:20" ht="15.75" x14ac:dyDescent="0.25">
      <c r="C873" s="45" t="s">
        <v>59</v>
      </c>
      <c r="D873" s="25">
        <f t="shared" ref="D873:S873" si="96">SUM(D859:D870)</f>
        <v>1828</v>
      </c>
      <c r="E873" s="25">
        <f t="shared" si="96"/>
        <v>1621</v>
      </c>
      <c r="F873" s="25">
        <f t="shared" si="96"/>
        <v>1707</v>
      </c>
      <c r="G873" s="26">
        <f t="shared" si="96"/>
        <v>5156</v>
      </c>
      <c r="H873" s="25">
        <f t="shared" si="96"/>
        <v>1365</v>
      </c>
      <c r="I873" s="25">
        <f t="shared" si="96"/>
        <v>1204</v>
      </c>
      <c r="J873" s="25">
        <f t="shared" si="96"/>
        <v>1136</v>
      </c>
      <c r="K873" s="26">
        <f t="shared" si="96"/>
        <v>3705</v>
      </c>
      <c r="L873" s="25">
        <f>SUM(L859:L872)</f>
        <v>1464</v>
      </c>
      <c r="M873" s="25">
        <f>SUM(M859:M872)</f>
        <v>1268</v>
      </c>
      <c r="N873" s="25">
        <f>SUM(N859:N872)</f>
        <v>1123</v>
      </c>
      <c r="O873" s="26">
        <f>SUM(O859:O872)</f>
        <v>3855</v>
      </c>
      <c r="P873" s="26">
        <f t="shared" si="96"/>
        <v>0</v>
      </c>
      <c r="Q873" s="26">
        <f t="shared" si="96"/>
        <v>0</v>
      </c>
      <c r="R873" s="26">
        <f t="shared" si="96"/>
        <v>0</v>
      </c>
      <c r="S873" s="26">
        <f t="shared" si="96"/>
        <v>0</v>
      </c>
      <c r="T873" s="26">
        <f>SUM(T859:T872)</f>
        <v>12716</v>
      </c>
    </row>
    <row r="874" spans="3:20" ht="15.75" x14ac:dyDescent="0.25">
      <c r="C874" s="83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</row>
    <row r="875" spans="3:20" ht="15.75" x14ac:dyDescent="0.25">
      <c r="C875" s="83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</row>
    <row r="876" spans="3:20" ht="15.75" x14ac:dyDescent="0.25">
      <c r="C876" s="83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</row>
    <row r="877" spans="3:20" ht="15.75" x14ac:dyDescent="0.25">
      <c r="C877" s="83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</row>
    <row r="878" spans="3:20" ht="15.75" x14ac:dyDescent="0.25">
      <c r="C878" s="83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</row>
    <row r="879" spans="3:20" ht="15.75" x14ac:dyDescent="0.25">
      <c r="C879" s="83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</row>
    <row r="880" spans="3:20" ht="15.75" x14ac:dyDescent="0.25">
      <c r="C880" s="83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</row>
    <row r="881" spans="3:20" ht="15.75" x14ac:dyDescent="0.25">
      <c r="C881" s="83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</row>
    <row r="882" spans="3:20" ht="15.75" x14ac:dyDescent="0.25">
      <c r="C882" s="83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</row>
    <row r="883" spans="3:20" ht="15.75" x14ac:dyDescent="0.25">
      <c r="C883" s="83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</row>
    <row r="884" spans="3:20" ht="15.75" x14ac:dyDescent="0.25">
      <c r="C884" s="83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</row>
    <row r="885" spans="3:20" ht="15.75" x14ac:dyDescent="0.25">
      <c r="C885" s="83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</row>
    <row r="886" spans="3:20" ht="15.75" x14ac:dyDescent="0.25">
      <c r="C886" s="83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</row>
    <row r="887" spans="3:20" ht="15.75" x14ac:dyDescent="0.25">
      <c r="C887" s="83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</row>
    <row r="888" spans="3:20" ht="15.75" x14ac:dyDescent="0.25">
      <c r="C888" s="83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</row>
    <row r="889" spans="3:20" ht="15.75" x14ac:dyDescent="0.25">
      <c r="C889" s="83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</row>
    <row r="890" spans="3:20" ht="15.75" x14ac:dyDescent="0.25">
      <c r="C890" s="83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</row>
    <row r="891" spans="3:20" ht="15.75" x14ac:dyDescent="0.25">
      <c r="C891" s="83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</row>
    <row r="892" spans="3:20" ht="15.75" x14ac:dyDescent="0.25">
      <c r="C892" s="83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</row>
    <row r="893" spans="3:20" ht="15.75" x14ac:dyDescent="0.25">
      <c r="C893" s="83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</row>
    <row r="894" spans="3:20" ht="15.75" x14ac:dyDescent="0.25">
      <c r="C894" s="83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</row>
    <row r="895" spans="3:20" ht="15.75" x14ac:dyDescent="0.25">
      <c r="C895" s="83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</row>
    <row r="896" spans="3:20" ht="15.75" x14ac:dyDescent="0.25">
      <c r="C896" s="83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</row>
    <row r="897" spans="3:20" ht="15.75" x14ac:dyDescent="0.25">
      <c r="C897" s="83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</row>
    <row r="898" spans="3:20" ht="15.75" x14ac:dyDescent="0.25">
      <c r="C898" s="83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</row>
    <row r="899" spans="3:20" ht="15.75" x14ac:dyDescent="0.25">
      <c r="C899" s="83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</row>
    <row r="900" spans="3:20" ht="15.75" x14ac:dyDescent="0.25">
      <c r="C900" s="83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</row>
    <row r="901" spans="3:20" ht="15.75" x14ac:dyDescent="0.25">
      <c r="C901" s="83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</row>
    <row r="902" spans="3:20" ht="15.75" x14ac:dyDescent="0.25">
      <c r="C902" s="83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</row>
    <row r="903" spans="3:20" ht="15.75" x14ac:dyDescent="0.25">
      <c r="C903" s="83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</row>
    <row r="904" spans="3:20" ht="15.75" x14ac:dyDescent="0.25">
      <c r="C904" s="83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</row>
    <row r="905" spans="3:20" ht="15.75" x14ac:dyDescent="0.25">
      <c r="C905" s="83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</row>
    <row r="906" spans="3:20" ht="15.75" x14ac:dyDescent="0.25">
      <c r="C906" s="83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</row>
    <row r="907" spans="3:20" ht="15.75" x14ac:dyDescent="0.25">
      <c r="C907" s="83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</row>
    <row r="908" spans="3:20" ht="15.75" x14ac:dyDescent="0.25">
      <c r="C908" s="83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</row>
    <row r="909" spans="3:20" ht="15.75" x14ac:dyDescent="0.25">
      <c r="C909" s="83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</row>
    <row r="910" spans="3:20" ht="15.75" x14ac:dyDescent="0.25">
      <c r="C910" s="83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</row>
    <row r="911" spans="3:20" ht="15.75" x14ac:dyDescent="0.25">
      <c r="C911" s="83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</row>
    <row r="912" spans="3:20" ht="15.75" x14ac:dyDescent="0.25">
      <c r="C912" s="83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</row>
    <row r="913" spans="3:20" ht="15.75" x14ac:dyDescent="0.25">
      <c r="C913" s="83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</row>
    <row r="914" spans="3:20" ht="15.75" x14ac:dyDescent="0.25">
      <c r="C914" s="83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</row>
    <row r="915" spans="3:20" ht="15.75" x14ac:dyDescent="0.25">
      <c r="C915" s="83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</row>
    <row r="916" spans="3:20" ht="15.75" x14ac:dyDescent="0.25">
      <c r="C916" s="83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</row>
    <row r="917" spans="3:20" ht="16.5" thickBot="1" x14ac:dyDescent="0.3">
      <c r="C917" s="83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105"/>
    </row>
    <row r="918" spans="3:20" ht="15.75" x14ac:dyDescent="0.25">
      <c r="C918" s="115" t="s">
        <v>132</v>
      </c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7"/>
    </row>
    <row r="919" spans="3:20" ht="15.75" x14ac:dyDescent="0.25">
      <c r="C919" s="118" t="s">
        <v>61</v>
      </c>
      <c r="D919" s="120" t="s">
        <v>2</v>
      </c>
      <c r="E919" s="120"/>
      <c r="F919" s="120"/>
      <c r="G919" s="120"/>
      <c r="H919" s="120" t="s">
        <v>3</v>
      </c>
      <c r="I919" s="120"/>
      <c r="J919" s="120"/>
      <c r="K919" s="120"/>
      <c r="L919" s="120" t="s">
        <v>4</v>
      </c>
      <c r="M919" s="120"/>
      <c r="N919" s="120"/>
      <c r="O919" s="120"/>
      <c r="P919" s="120" t="s">
        <v>5</v>
      </c>
      <c r="Q919" s="120"/>
      <c r="R919" s="120"/>
      <c r="S919" s="120"/>
      <c r="T919" s="122" t="s">
        <v>6</v>
      </c>
    </row>
    <row r="920" spans="3:20" ht="16.5" thickBot="1" x14ac:dyDescent="0.3">
      <c r="C920" s="119"/>
      <c r="D920" s="40" t="s">
        <v>7</v>
      </c>
      <c r="E920" s="40" t="s">
        <v>8</v>
      </c>
      <c r="F920" s="40" t="s">
        <v>9</v>
      </c>
      <c r="G920" s="40" t="s">
        <v>10</v>
      </c>
      <c r="H920" s="40" t="s">
        <v>11</v>
      </c>
      <c r="I920" s="40" t="s">
        <v>12</v>
      </c>
      <c r="J920" s="40" t="s">
        <v>13</v>
      </c>
      <c r="K920" s="40" t="s">
        <v>14</v>
      </c>
      <c r="L920" s="40" t="s">
        <v>15</v>
      </c>
      <c r="M920" s="40" t="s">
        <v>16</v>
      </c>
      <c r="N920" s="40" t="s">
        <v>17</v>
      </c>
      <c r="O920" s="40" t="s">
        <v>18</v>
      </c>
      <c r="P920" s="40" t="s">
        <v>19</v>
      </c>
      <c r="Q920" s="40" t="s">
        <v>20</v>
      </c>
      <c r="R920" s="40" t="s">
        <v>21</v>
      </c>
      <c r="S920" s="40" t="s">
        <v>22</v>
      </c>
      <c r="T920" s="123"/>
    </row>
    <row r="921" spans="3:20" ht="15.75" x14ac:dyDescent="0.25">
      <c r="C921" s="5" t="s">
        <v>23</v>
      </c>
      <c r="D921" s="25">
        <v>214</v>
      </c>
      <c r="E921" s="25">
        <v>214</v>
      </c>
      <c r="F921" s="25">
        <v>180</v>
      </c>
      <c r="G921" s="26">
        <f t="shared" ref="G921:G932" si="97">+SUM(D921:F921)</f>
        <v>608</v>
      </c>
      <c r="H921" s="20">
        <v>206</v>
      </c>
      <c r="I921" s="20">
        <v>227</v>
      </c>
      <c r="J921" s="25">
        <v>205</v>
      </c>
      <c r="K921" s="26">
        <f>SUM(H921:J921)</f>
        <v>638</v>
      </c>
      <c r="L921" s="25">
        <v>223</v>
      </c>
      <c r="M921" s="25">
        <v>191</v>
      </c>
      <c r="N921" s="25">
        <v>214</v>
      </c>
      <c r="O921" s="26">
        <f>SUM(L921:N921)</f>
        <v>628</v>
      </c>
      <c r="P921" s="57"/>
      <c r="Q921" s="57"/>
      <c r="R921" s="57"/>
      <c r="S921" s="57">
        <f>SUM(P921:R921)</f>
        <v>0</v>
      </c>
      <c r="T921" s="26">
        <f>SUM(G921,O921,K921, S921)</f>
        <v>1874</v>
      </c>
    </row>
    <row r="922" spans="3:20" ht="15.75" x14ac:dyDescent="0.25">
      <c r="C922" s="4" t="s">
        <v>24</v>
      </c>
      <c r="D922" s="25">
        <v>191</v>
      </c>
      <c r="E922" s="25">
        <v>187</v>
      </c>
      <c r="F922" s="25">
        <v>191</v>
      </c>
      <c r="G922" s="26">
        <f t="shared" si="97"/>
        <v>569</v>
      </c>
      <c r="H922" s="20">
        <v>192</v>
      </c>
      <c r="I922" s="20">
        <v>189</v>
      </c>
      <c r="J922" s="25">
        <v>174</v>
      </c>
      <c r="K922" s="26">
        <f>SUM(H922:J922)</f>
        <v>555</v>
      </c>
      <c r="L922" s="25">
        <v>221</v>
      </c>
      <c r="M922" s="25">
        <v>163</v>
      </c>
      <c r="N922" s="25">
        <v>166</v>
      </c>
      <c r="O922" s="26">
        <f t="shared" ref="O922:O932" si="98">SUM(L922:N922)</f>
        <v>550</v>
      </c>
      <c r="P922" s="57"/>
      <c r="Q922" s="57"/>
      <c r="R922" s="57"/>
      <c r="S922" s="57">
        <f t="shared" ref="S922:S932" si="99">SUM(P922:R922)</f>
        <v>0</v>
      </c>
      <c r="T922" s="26">
        <f>SUM(G922,O922,K922, S922)</f>
        <v>1674</v>
      </c>
    </row>
    <row r="923" spans="3:20" ht="15.75" x14ac:dyDescent="0.25">
      <c r="C923" s="4" t="s">
        <v>49</v>
      </c>
      <c r="D923" s="25">
        <v>571</v>
      </c>
      <c r="E923" s="25">
        <v>442</v>
      </c>
      <c r="F923" s="25">
        <v>434</v>
      </c>
      <c r="G923" s="26">
        <f t="shared" si="97"/>
        <v>1447</v>
      </c>
      <c r="H923" s="86">
        <v>7</v>
      </c>
      <c r="I923" s="86">
        <v>11</v>
      </c>
      <c r="J923" s="85">
        <v>8</v>
      </c>
      <c r="K923" s="26">
        <f>SUM(H923:J923)</f>
        <v>26</v>
      </c>
      <c r="L923" s="25">
        <v>12</v>
      </c>
      <c r="M923" s="25">
        <v>0</v>
      </c>
      <c r="N923" s="25">
        <v>4</v>
      </c>
      <c r="O923" s="26">
        <f t="shared" si="98"/>
        <v>16</v>
      </c>
      <c r="P923" s="57"/>
      <c r="Q923" s="57"/>
      <c r="R923" s="57"/>
      <c r="S923" s="57">
        <f t="shared" si="99"/>
        <v>0</v>
      </c>
      <c r="T923" s="26">
        <f>SUM(G923,O923,K923, S923)</f>
        <v>1489</v>
      </c>
    </row>
    <row r="924" spans="3:20" ht="15.75" x14ac:dyDescent="0.25">
      <c r="C924" s="4" t="s">
        <v>26</v>
      </c>
      <c r="D924" s="25">
        <v>22</v>
      </c>
      <c r="E924" s="25">
        <v>27</v>
      </c>
      <c r="F924" s="25">
        <v>24</v>
      </c>
      <c r="G924" s="26">
        <f t="shared" si="97"/>
        <v>73</v>
      </c>
      <c r="H924" s="27">
        <v>19</v>
      </c>
      <c r="I924" s="27">
        <v>24</v>
      </c>
      <c r="J924" s="27">
        <v>28</v>
      </c>
      <c r="K924" s="26">
        <f>SUM(H924:J924)</f>
        <v>71</v>
      </c>
      <c r="L924" s="25">
        <v>27</v>
      </c>
      <c r="M924" s="25">
        <v>22</v>
      </c>
      <c r="N924" s="25">
        <v>19</v>
      </c>
      <c r="O924" s="26">
        <f t="shared" si="98"/>
        <v>68</v>
      </c>
      <c r="P924" s="57"/>
      <c r="Q924" s="57"/>
      <c r="R924" s="57"/>
      <c r="S924" s="57">
        <f t="shared" si="99"/>
        <v>0</v>
      </c>
      <c r="T924" s="26">
        <f>SUM(G924,O924,K924, S924)</f>
        <v>212</v>
      </c>
    </row>
    <row r="925" spans="3:20" ht="15.75" x14ac:dyDescent="0.25">
      <c r="C925" s="4" t="s">
        <v>133</v>
      </c>
      <c r="D925" s="25">
        <v>3</v>
      </c>
      <c r="E925" s="25">
        <v>3</v>
      </c>
      <c r="F925" s="25">
        <v>7</v>
      </c>
      <c r="G925" s="26">
        <f t="shared" si="97"/>
        <v>13</v>
      </c>
      <c r="H925" s="20">
        <v>2</v>
      </c>
      <c r="I925" s="20">
        <v>10</v>
      </c>
      <c r="J925" s="25">
        <v>5</v>
      </c>
      <c r="K925" s="26">
        <f t="shared" ref="K925:K932" si="100">SUM(H925:J925)</f>
        <v>17</v>
      </c>
      <c r="L925" s="25">
        <v>4</v>
      </c>
      <c r="M925" s="25">
        <v>2</v>
      </c>
      <c r="N925" s="25">
        <v>3</v>
      </c>
      <c r="O925" s="26">
        <f t="shared" si="98"/>
        <v>9</v>
      </c>
      <c r="P925" s="57"/>
      <c r="Q925" s="57"/>
      <c r="R925" s="57"/>
      <c r="S925" s="57">
        <f t="shared" si="99"/>
        <v>0</v>
      </c>
      <c r="T925" s="26">
        <f t="shared" ref="T925:T932" si="101">SUM(G925,O925,K925, S925)</f>
        <v>39</v>
      </c>
    </row>
    <row r="926" spans="3:20" ht="15.75" x14ac:dyDescent="0.25">
      <c r="C926" s="4" t="s">
        <v>50</v>
      </c>
      <c r="D926" s="25">
        <v>0</v>
      </c>
      <c r="E926" s="25">
        <v>0</v>
      </c>
      <c r="F926" s="25">
        <v>0</v>
      </c>
      <c r="G926" s="26">
        <f t="shared" si="97"/>
        <v>0</v>
      </c>
      <c r="H926" s="25">
        <v>0</v>
      </c>
      <c r="I926" s="20">
        <v>0</v>
      </c>
      <c r="J926" s="25">
        <v>0</v>
      </c>
      <c r="K926" s="26">
        <f t="shared" si="100"/>
        <v>0</v>
      </c>
      <c r="L926" s="25">
        <v>0</v>
      </c>
      <c r="M926" s="25">
        <v>0</v>
      </c>
      <c r="N926" s="25">
        <v>0</v>
      </c>
      <c r="O926" s="26">
        <f t="shared" si="98"/>
        <v>0</v>
      </c>
      <c r="P926" s="57"/>
      <c r="Q926" s="57"/>
      <c r="R926" s="57"/>
      <c r="S926" s="57">
        <f t="shared" si="99"/>
        <v>0</v>
      </c>
      <c r="T926" s="26">
        <f t="shared" si="101"/>
        <v>0</v>
      </c>
    </row>
    <row r="927" spans="3:20" ht="15.75" x14ac:dyDescent="0.25">
      <c r="C927" s="4" t="s">
        <v>51</v>
      </c>
      <c r="D927" s="25">
        <v>420</v>
      </c>
      <c r="E927" s="25">
        <v>317</v>
      </c>
      <c r="F927" s="25">
        <v>303</v>
      </c>
      <c r="G927" s="26">
        <f t="shared" si="97"/>
        <v>1040</v>
      </c>
      <c r="H927" s="27">
        <v>301</v>
      </c>
      <c r="I927" s="27">
        <v>323</v>
      </c>
      <c r="J927" s="27">
        <v>285</v>
      </c>
      <c r="K927" s="26">
        <f t="shared" si="100"/>
        <v>909</v>
      </c>
      <c r="L927" s="25">
        <v>338</v>
      </c>
      <c r="M927" s="25">
        <v>274</v>
      </c>
      <c r="N927" s="25">
        <v>299</v>
      </c>
      <c r="O927" s="26">
        <f t="shared" si="98"/>
        <v>911</v>
      </c>
      <c r="P927" s="57"/>
      <c r="Q927" s="57"/>
      <c r="R927" s="57"/>
      <c r="S927" s="57">
        <f t="shared" si="99"/>
        <v>0</v>
      </c>
      <c r="T927" s="26">
        <f t="shared" si="101"/>
        <v>2860</v>
      </c>
    </row>
    <row r="928" spans="3:20" ht="15.75" x14ac:dyDescent="0.25">
      <c r="C928" s="4" t="s">
        <v>52</v>
      </c>
      <c r="D928" s="25">
        <v>119</v>
      </c>
      <c r="E928" s="25">
        <v>100</v>
      </c>
      <c r="F928" s="25">
        <v>101</v>
      </c>
      <c r="G928" s="26">
        <f t="shared" si="97"/>
        <v>320</v>
      </c>
      <c r="H928" s="27">
        <v>71</v>
      </c>
      <c r="I928" s="27">
        <v>79</v>
      </c>
      <c r="J928" s="27">
        <v>86</v>
      </c>
      <c r="K928" s="26">
        <f t="shared" si="100"/>
        <v>236</v>
      </c>
      <c r="L928" s="25">
        <v>97</v>
      </c>
      <c r="M928" s="25">
        <v>79</v>
      </c>
      <c r="N928" s="25">
        <v>111</v>
      </c>
      <c r="O928" s="26">
        <f t="shared" si="98"/>
        <v>287</v>
      </c>
      <c r="P928" s="58"/>
      <c r="Q928" s="58"/>
      <c r="R928" s="58"/>
      <c r="S928" s="57">
        <f t="shared" si="99"/>
        <v>0</v>
      </c>
      <c r="T928" s="26">
        <f t="shared" si="101"/>
        <v>843</v>
      </c>
    </row>
    <row r="929" spans="3:20" ht="15.75" x14ac:dyDescent="0.25">
      <c r="C929" s="4" t="s">
        <v>53</v>
      </c>
      <c r="D929" s="25">
        <v>19</v>
      </c>
      <c r="E929" s="25">
        <v>14</v>
      </c>
      <c r="F929" s="25">
        <v>16</v>
      </c>
      <c r="G929" s="26">
        <f t="shared" si="97"/>
        <v>49</v>
      </c>
      <c r="H929" s="20">
        <v>14</v>
      </c>
      <c r="I929" s="20">
        <v>22</v>
      </c>
      <c r="J929" s="20">
        <v>14</v>
      </c>
      <c r="K929" s="26">
        <f t="shared" si="100"/>
        <v>50</v>
      </c>
      <c r="L929" s="25">
        <v>16</v>
      </c>
      <c r="M929" s="25">
        <v>14</v>
      </c>
      <c r="N929" s="25">
        <v>12</v>
      </c>
      <c r="O929" s="26">
        <f t="shared" si="98"/>
        <v>42</v>
      </c>
      <c r="P929" s="57"/>
      <c r="Q929" s="57"/>
      <c r="R929" s="57"/>
      <c r="S929" s="57">
        <f t="shared" si="99"/>
        <v>0</v>
      </c>
      <c r="T929" s="26">
        <f t="shared" si="101"/>
        <v>141</v>
      </c>
    </row>
    <row r="930" spans="3:20" ht="15.75" x14ac:dyDescent="0.25">
      <c r="C930" s="4" t="s">
        <v>54</v>
      </c>
      <c r="D930" s="25">
        <v>4</v>
      </c>
      <c r="E930" s="25">
        <v>4</v>
      </c>
      <c r="F930" s="25">
        <v>6</v>
      </c>
      <c r="G930" s="26">
        <f t="shared" si="97"/>
        <v>14</v>
      </c>
      <c r="H930" s="27">
        <v>4</v>
      </c>
      <c r="I930" s="27">
        <v>6</v>
      </c>
      <c r="J930" s="27">
        <v>3</v>
      </c>
      <c r="K930" s="26">
        <f t="shared" si="100"/>
        <v>13</v>
      </c>
      <c r="L930" s="25">
        <v>3</v>
      </c>
      <c r="M930" s="25">
        <v>3</v>
      </c>
      <c r="N930" s="25">
        <v>2</v>
      </c>
      <c r="O930" s="26">
        <f t="shared" si="98"/>
        <v>8</v>
      </c>
      <c r="P930" s="58"/>
      <c r="Q930" s="58"/>
      <c r="R930" s="58"/>
      <c r="S930" s="57">
        <f t="shared" si="99"/>
        <v>0</v>
      </c>
      <c r="T930" s="26">
        <f t="shared" si="101"/>
        <v>35</v>
      </c>
    </row>
    <row r="931" spans="3:20" ht="15.75" x14ac:dyDescent="0.25">
      <c r="C931" s="4" t="s">
        <v>57</v>
      </c>
      <c r="D931" s="25">
        <v>10</v>
      </c>
      <c r="E931" s="25">
        <v>6</v>
      </c>
      <c r="F931" s="25">
        <v>15</v>
      </c>
      <c r="G931" s="26">
        <f t="shared" si="97"/>
        <v>31</v>
      </c>
      <c r="H931" s="20">
        <v>49</v>
      </c>
      <c r="I931" s="20">
        <v>45</v>
      </c>
      <c r="J931" s="20">
        <v>51</v>
      </c>
      <c r="K931" s="26">
        <f t="shared" si="100"/>
        <v>145</v>
      </c>
      <c r="L931" s="25">
        <v>58</v>
      </c>
      <c r="M931" s="25">
        <v>39</v>
      </c>
      <c r="N931" s="25">
        <v>31</v>
      </c>
      <c r="O931" s="26">
        <f t="shared" si="98"/>
        <v>128</v>
      </c>
      <c r="P931" s="57"/>
      <c r="Q931" s="57"/>
      <c r="R931" s="57"/>
      <c r="S931" s="57">
        <f t="shared" si="99"/>
        <v>0</v>
      </c>
      <c r="T931" s="26">
        <f t="shared" si="101"/>
        <v>304</v>
      </c>
    </row>
    <row r="932" spans="3:20" ht="15.75" x14ac:dyDescent="0.25">
      <c r="C932" s="4" t="s">
        <v>58</v>
      </c>
      <c r="D932" s="25">
        <v>81</v>
      </c>
      <c r="E932" s="25">
        <v>97</v>
      </c>
      <c r="F932" s="25">
        <v>80</v>
      </c>
      <c r="G932" s="26">
        <f t="shared" si="97"/>
        <v>258</v>
      </c>
      <c r="H932" s="25">
        <v>116</v>
      </c>
      <c r="I932" s="27">
        <v>124</v>
      </c>
      <c r="J932" s="27">
        <v>129</v>
      </c>
      <c r="K932" s="26">
        <f t="shared" si="100"/>
        <v>369</v>
      </c>
      <c r="L932" s="25">
        <v>106</v>
      </c>
      <c r="M932" s="25">
        <v>125</v>
      </c>
      <c r="N932" s="25">
        <v>93</v>
      </c>
      <c r="O932" s="26">
        <f t="shared" si="98"/>
        <v>324</v>
      </c>
      <c r="P932" s="58"/>
      <c r="Q932" s="58"/>
      <c r="R932" s="58"/>
      <c r="S932" s="57">
        <f t="shared" si="99"/>
        <v>0</v>
      </c>
      <c r="T932" s="26">
        <f t="shared" si="101"/>
        <v>951</v>
      </c>
    </row>
    <row r="933" spans="3:20" ht="15.75" x14ac:dyDescent="0.25">
      <c r="C933" s="4" t="s">
        <v>71</v>
      </c>
      <c r="D933" s="25"/>
      <c r="E933" s="25"/>
      <c r="F933" s="25"/>
      <c r="G933" s="26"/>
      <c r="H933" s="25"/>
      <c r="I933" s="27"/>
      <c r="J933" s="27"/>
      <c r="K933" s="26"/>
      <c r="L933" s="25">
        <v>17</v>
      </c>
      <c r="M933" s="25">
        <v>13</v>
      </c>
      <c r="N933" s="25">
        <v>17</v>
      </c>
      <c r="O933" s="26">
        <f>SUM(L933:N933)</f>
        <v>47</v>
      </c>
      <c r="P933" s="58"/>
      <c r="Q933" s="58"/>
      <c r="R933" s="58"/>
      <c r="S933" s="57">
        <v>0</v>
      </c>
      <c r="T933" s="26">
        <f>G933+K933+O933</f>
        <v>47</v>
      </c>
    </row>
    <row r="934" spans="3:20" ht="15.75" x14ac:dyDescent="0.25">
      <c r="C934" s="4" t="s">
        <v>56</v>
      </c>
      <c r="D934" s="25"/>
      <c r="E934" s="25"/>
      <c r="F934" s="25"/>
      <c r="G934" s="26"/>
      <c r="H934" s="25"/>
      <c r="I934" s="27"/>
      <c r="J934" s="27"/>
      <c r="K934" s="26"/>
      <c r="L934" s="25">
        <v>2</v>
      </c>
      <c r="M934" s="25">
        <v>2</v>
      </c>
      <c r="N934" s="25">
        <v>1</v>
      </c>
      <c r="O934" s="26">
        <f>SUM(L934:N934)</f>
        <v>5</v>
      </c>
      <c r="P934" s="58"/>
      <c r="Q934" s="58"/>
      <c r="R934" s="58"/>
      <c r="S934" s="57">
        <v>0</v>
      </c>
      <c r="T934" s="26">
        <f>G934+K934+O934</f>
        <v>5</v>
      </c>
    </row>
    <row r="935" spans="3:20" ht="15.75" x14ac:dyDescent="0.25">
      <c r="C935" s="45" t="s">
        <v>59</v>
      </c>
      <c r="D935" s="25">
        <f t="shared" ref="D935:S935" si="102">SUM(D921:D932)</f>
        <v>1654</v>
      </c>
      <c r="E935" s="25">
        <f t="shared" si="102"/>
        <v>1411</v>
      </c>
      <c r="F935" s="25">
        <f t="shared" si="102"/>
        <v>1357</v>
      </c>
      <c r="G935" s="26">
        <f t="shared" si="102"/>
        <v>4422</v>
      </c>
      <c r="H935" s="25">
        <f t="shared" si="102"/>
        <v>981</v>
      </c>
      <c r="I935" s="25">
        <f t="shared" si="102"/>
        <v>1060</v>
      </c>
      <c r="J935" s="25">
        <f t="shared" si="102"/>
        <v>988</v>
      </c>
      <c r="K935" s="26">
        <f t="shared" si="102"/>
        <v>3029</v>
      </c>
      <c r="L935" s="25">
        <f>SUM(L921:L934)</f>
        <v>1124</v>
      </c>
      <c r="M935" s="25">
        <f>SUM(M921:M934)</f>
        <v>927</v>
      </c>
      <c r="N935" s="25">
        <f>SUM(N921:N934)</f>
        <v>972</v>
      </c>
      <c r="O935" s="26">
        <f>SUM(O921:O934)</f>
        <v>3023</v>
      </c>
      <c r="P935" s="26">
        <f t="shared" si="102"/>
        <v>0</v>
      </c>
      <c r="Q935" s="26">
        <f t="shared" si="102"/>
        <v>0</v>
      </c>
      <c r="R935" s="26">
        <f t="shared" si="102"/>
        <v>0</v>
      </c>
      <c r="S935" s="26">
        <f t="shared" si="102"/>
        <v>0</v>
      </c>
      <c r="T935" s="26">
        <f>SUM(T921:T934)</f>
        <v>10474</v>
      </c>
    </row>
    <row r="936" spans="3:20" ht="15.75" x14ac:dyDescent="0.25">
      <c r="C936" s="83"/>
      <c r="D936" s="80"/>
      <c r="E936" s="80"/>
      <c r="F936" s="80"/>
      <c r="G936" s="80"/>
      <c r="H936" s="104"/>
      <c r="I936" s="104"/>
      <c r="J936" s="104"/>
      <c r="K936" s="80"/>
      <c r="L936" s="80"/>
      <c r="M936" s="80"/>
      <c r="N936" s="80"/>
      <c r="O936" s="80"/>
      <c r="P936" s="80"/>
      <c r="Q936" s="80"/>
      <c r="R936" s="80"/>
      <c r="S936" s="80"/>
      <c r="T936" s="80"/>
    </row>
    <row r="937" spans="3:20" ht="15.75" x14ac:dyDescent="0.25">
      <c r="C937" s="83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</row>
    <row r="938" spans="3:20" ht="15.75" x14ac:dyDescent="0.25">
      <c r="C938" s="83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</row>
    <row r="939" spans="3:20" ht="15.75" x14ac:dyDescent="0.25">
      <c r="C939" s="83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</row>
    <row r="940" spans="3:20" ht="15.75" x14ac:dyDescent="0.25">
      <c r="C940" s="83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</row>
    <row r="941" spans="3:20" ht="15.75" x14ac:dyDescent="0.25">
      <c r="C941" s="83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</row>
    <row r="942" spans="3:20" ht="15.75" x14ac:dyDescent="0.25">
      <c r="C942" s="83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</row>
    <row r="943" spans="3:20" ht="15.75" x14ac:dyDescent="0.25">
      <c r="C943" s="83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</row>
    <row r="944" spans="3:20" ht="15.75" x14ac:dyDescent="0.25">
      <c r="C944" s="83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</row>
    <row r="945" spans="3:20" ht="15.75" x14ac:dyDescent="0.25">
      <c r="C945" s="83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</row>
    <row r="946" spans="3:20" ht="15.75" x14ac:dyDescent="0.25">
      <c r="C946" s="83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</row>
    <row r="947" spans="3:20" ht="15.75" x14ac:dyDescent="0.25">
      <c r="C947" s="83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</row>
    <row r="948" spans="3:20" ht="15.75" x14ac:dyDescent="0.25">
      <c r="C948" s="83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</row>
    <row r="949" spans="3:20" ht="15.75" x14ac:dyDescent="0.25">
      <c r="C949" s="83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</row>
    <row r="950" spans="3:20" ht="15.75" x14ac:dyDescent="0.25">
      <c r="C950" s="83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</row>
    <row r="951" spans="3:20" ht="15.75" x14ac:dyDescent="0.25">
      <c r="C951" s="83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</row>
    <row r="952" spans="3:20" ht="15.75" x14ac:dyDescent="0.25">
      <c r="C952" s="83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</row>
    <row r="953" spans="3:20" ht="15.75" x14ac:dyDescent="0.25">
      <c r="C953" s="83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</row>
    <row r="954" spans="3:20" ht="15.75" x14ac:dyDescent="0.25">
      <c r="C954" s="83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</row>
    <row r="955" spans="3:20" ht="15.75" x14ac:dyDescent="0.25">
      <c r="C955" s="83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</row>
    <row r="956" spans="3:20" ht="15.75" x14ac:dyDescent="0.25">
      <c r="C956" s="83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</row>
    <row r="957" spans="3:20" ht="15.75" x14ac:dyDescent="0.25">
      <c r="C957" s="83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</row>
    <row r="958" spans="3:20" ht="15.75" x14ac:dyDescent="0.25">
      <c r="C958" s="83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</row>
    <row r="959" spans="3:20" ht="15.75" x14ac:dyDescent="0.25">
      <c r="C959" s="83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</row>
    <row r="960" spans="3:20" ht="15.75" x14ac:dyDescent="0.25">
      <c r="C960" s="83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</row>
    <row r="961" spans="3:20" ht="15.75" x14ac:dyDescent="0.25">
      <c r="C961" s="83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</row>
    <row r="962" spans="3:20" ht="15.75" x14ac:dyDescent="0.25">
      <c r="C962" s="83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</row>
    <row r="963" spans="3:20" ht="15.75" x14ac:dyDescent="0.25">
      <c r="C963" s="83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</row>
    <row r="964" spans="3:20" ht="15.75" x14ac:dyDescent="0.25">
      <c r="C964" s="83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</row>
    <row r="965" spans="3:20" ht="15.75" x14ac:dyDescent="0.25">
      <c r="C965" s="83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</row>
    <row r="966" spans="3:20" ht="15.75" x14ac:dyDescent="0.25">
      <c r="C966" s="83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</row>
    <row r="967" spans="3:20" ht="15.75" x14ac:dyDescent="0.25">
      <c r="C967" s="83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</row>
    <row r="968" spans="3:20" ht="15.75" x14ac:dyDescent="0.25">
      <c r="C968" s="83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</row>
    <row r="969" spans="3:20" ht="15.75" x14ac:dyDescent="0.25">
      <c r="C969" s="83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</row>
    <row r="970" spans="3:20" ht="15.75" x14ac:dyDescent="0.25">
      <c r="C970" s="83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</row>
    <row r="971" spans="3:20" ht="15.75" x14ac:dyDescent="0.25">
      <c r="C971" s="83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</row>
    <row r="972" spans="3:20" ht="15.75" x14ac:dyDescent="0.25">
      <c r="C972" s="83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</row>
    <row r="973" spans="3:20" ht="15.75" x14ac:dyDescent="0.25">
      <c r="C973" s="83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</row>
    <row r="974" spans="3:20" ht="15.75" x14ac:dyDescent="0.25">
      <c r="C974" s="83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</row>
    <row r="975" spans="3:20" ht="15.75" x14ac:dyDescent="0.25">
      <c r="C975" s="83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</row>
    <row r="977" spans="3:20" ht="15.75" thickBot="1" x14ac:dyDescent="0.3">
      <c r="T977" s="106"/>
    </row>
    <row r="978" spans="3:20" ht="15.75" x14ac:dyDescent="0.25">
      <c r="C978" s="115" t="s">
        <v>81</v>
      </c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7"/>
    </row>
    <row r="979" spans="3:20" ht="15.75" x14ac:dyDescent="0.25">
      <c r="C979" s="118" t="s">
        <v>61</v>
      </c>
      <c r="D979" s="120" t="s">
        <v>2</v>
      </c>
      <c r="E979" s="120"/>
      <c r="F979" s="120"/>
      <c r="G979" s="120"/>
      <c r="H979" s="120" t="s">
        <v>3</v>
      </c>
      <c r="I979" s="120"/>
      <c r="J979" s="120"/>
      <c r="K979" s="120"/>
      <c r="L979" s="120" t="s">
        <v>4</v>
      </c>
      <c r="M979" s="120"/>
      <c r="N979" s="120"/>
      <c r="O979" s="120"/>
      <c r="P979" s="120" t="s">
        <v>5</v>
      </c>
      <c r="Q979" s="120"/>
      <c r="R979" s="120"/>
      <c r="S979" s="120"/>
      <c r="T979" s="122" t="s">
        <v>6</v>
      </c>
    </row>
    <row r="980" spans="3:20" ht="16.5" thickBot="1" x14ac:dyDescent="0.3">
      <c r="C980" s="119"/>
      <c r="D980" s="40" t="s">
        <v>7</v>
      </c>
      <c r="E980" s="40" t="s">
        <v>8</v>
      </c>
      <c r="F980" s="40" t="s">
        <v>9</v>
      </c>
      <c r="G980" s="40" t="s">
        <v>10</v>
      </c>
      <c r="H980" s="40" t="s">
        <v>11</v>
      </c>
      <c r="I980" s="40" t="s">
        <v>12</v>
      </c>
      <c r="J980" s="40" t="s">
        <v>13</v>
      </c>
      <c r="K980" s="40" t="s">
        <v>14</v>
      </c>
      <c r="L980" s="40" t="s">
        <v>15</v>
      </c>
      <c r="M980" s="40" t="s">
        <v>16</v>
      </c>
      <c r="N980" s="40" t="s">
        <v>17</v>
      </c>
      <c r="O980" s="40" t="s">
        <v>18</v>
      </c>
      <c r="P980" s="40" t="s">
        <v>19</v>
      </c>
      <c r="Q980" s="40" t="s">
        <v>20</v>
      </c>
      <c r="R980" s="40" t="s">
        <v>21</v>
      </c>
      <c r="S980" s="40" t="s">
        <v>22</v>
      </c>
      <c r="T980" s="123"/>
    </row>
    <row r="981" spans="3:20" ht="15.75" x14ac:dyDescent="0.25">
      <c r="C981" s="5" t="s">
        <v>82</v>
      </c>
      <c r="D981" s="25">
        <v>514</v>
      </c>
      <c r="E981" s="25">
        <v>434</v>
      </c>
      <c r="F981" s="25">
        <v>461</v>
      </c>
      <c r="G981" s="26">
        <f>+SUM(D981:F981)</f>
        <v>1409</v>
      </c>
      <c r="H981" s="20">
        <v>489</v>
      </c>
      <c r="I981" s="20">
        <v>474</v>
      </c>
      <c r="J981" s="20">
        <v>480</v>
      </c>
      <c r="K981" s="26">
        <f>SUM(H981:J981)</f>
        <v>1443</v>
      </c>
      <c r="L981" s="25">
        <v>582</v>
      </c>
      <c r="M981" s="25">
        <v>489</v>
      </c>
      <c r="N981" s="25">
        <v>462</v>
      </c>
      <c r="O981" s="26">
        <f>SUM(L981:N981)</f>
        <v>1533</v>
      </c>
      <c r="P981" s="57"/>
      <c r="Q981" s="57"/>
      <c r="R981" s="57"/>
      <c r="S981" s="57">
        <f>SUM(P981:R981)</f>
        <v>0</v>
      </c>
      <c r="T981" s="26">
        <f>SUM(G981,O981,K981, S981)</f>
        <v>4385</v>
      </c>
    </row>
    <row r="982" spans="3:20" ht="15.75" x14ac:dyDescent="0.25">
      <c r="C982" s="4" t="s">
        <v>24</v>
      </c>
      <c r="D982" s="25">
        <v>434</v>
      </c>
      <c r="E982" s="25">
        <v>400</v>
      </c>
      <c r="F982" s="25">
        <v>406</v>
      </c>
      <c r="G982" s="26">
        <f t="shared" ref="G982:G992" si="103">+SUM(D982:F982)</f>
        <v>1240</v>
      </c>
      <c r="H982" s="20">
        <v>409</v>
      </c>
      <c r="I982" s="20">
        <v>401</v>
      </c>
      <c r="J982" s="20">
        <v>363</v>
      </c>
      <c r="K982" s="26">
        <f t="shared" ref="K982:K992" si="104">SUM(H982:J982)</f>
        <v>1173</v>
      </c>
      <c r="L982" s="25">
        <v>473</v>
      </c>
      <c r="M982" s="25">
        <v>430</v>
      </c>
      <c r="N982" s="25">
        <v>408</v>
      </c>
      <c r="O982" s="26">
        <f t="shared" ref="O982:O992" si="105">SUM(L982:N982)</f>
        <v>1311</v>
      </c>
      <c r="P982" s="57"/>
      <c r="Q982" s="57"/>
      <c r="R982" s="57"/>
      <c r="S982" s="57">
        <f t="shared" ref="S982:S992" si="106">SUM(P982:R982)</f>
        <v>0</v>
      </c>
      <c r="T982" s="26">
        <f t="shared" ref="T982:T992" si="107">SUM(G982,O982,K982, S982)</f>
        <v>3724</v>
      </c>
    </row>
    <row r="983" spans="3:20" ht="15.75" x14ac:dyDescent="0.25">
      <c r="C983" s="4" t="s">
        <v>25</v>
      </c>
      <c r="D983" s="25">
        <v>0</v>
      </c>
      <c r="E983" s="25">
        <v>0</v>
      </c>
      <c r="F983" s="25">
        <v>0</v>
      </c>
      <c r="G983" s="26">
        <f t="shared" si="103"/>
        <v>0</v>
      </c>
      <c r="H983" s="25">
        <v>0</v>
      </c>
      <c r="I983" s="25">
        <v>0</v>
      </c>
      <c r="J983" s="25">
        <v>0</v>
      </c>
      <c r="K983" s="26">
        <f t="shared" si="104"/>
        <v>0</v>
      </c>
      <c r="L983" s="25">
        <v>0</v>
      </c>
      <c r="M983" s="25">
        <v>11</v>
      </c>
      <c r="N983" s="25">
        <v>11</v>
      </c>
      <c r="O983" s="26">
        <f t="shared" si="105"/>
        <v>22</v>
      </c>
      <c r="P983" s="57"/>
      <c r="Q983" s="57"/>
      <c r="R983" s="57"/>
      <c r="S983" s="57">
        <f t="shared" si="106"/>
        <v>0</v>
      </c>
      <c r="T983" s="26">
        <f t="shared" si="107"/>
        <v>22</v>
      </c>
    </row>
    <row r="984" spans="3:20" ht="15.75" x14ac:dyDescent="0.25">
      <c r="C984" s="4" t="s">
        <v>49</v>
      </c>
      <c r="D984" s="25">
        <v>1119</v>
      </c>
      <c r="E984" s="25">
        <v>840</v>
      </c>
      <c r="F984" s="25">
        <v>829</v>
      </c>
      <c r="G984" s="26">
        <f>+SUM(D984:F984)</f>
        <v>2788</v>
      </c>
      <c r="H984" s="99">
        <v>14</v>
      </c>
      <c r="I984" s="99">
        <v>11</v>
      </c>
      <c r="J984" s="99">
        <v>15</v>
      </c>
      <c r="K984" s="26">
        <f>SUM(H984:J984)</f>
        <v>40</v>
      </c>
      <c r="L984" s="25">
        <v>902</v>
      </c>
      <c r="M984" s="25">
        <v>9</v>
      </c>
      <c r="N984" s="25">
        <v>6</v>
      </c>
      <c r="O984" s="26">
        <f t="shared" si="105"/>
        <v>917</v>
      </c>
      <c r="P984" s="57"/>
      <c r="Q984" s="57"/>
      <c r="R984" s="57"/>
      <c r="S984" s="57">
        <f t="shared" si="106"/>
        <v>0</v>
      </c>
      <c r="T984" s="26">
        <f>SUM(G984,O984,K984, S984)</f>
        <v>3745</v>
      </c>
    </row>
    <row r="985" spans="3:20" ht="15.75" x14ac:dyDescent="0.25">
      <c r="C985" s="4" t="s">
        <v>26</v>
      </c>
      <c r="D985" s="25">
        <v>59</v>
      </c>
      <c r="E985" s="25">
        <v>51</v>
      </c>
      <c r="F985" s="25">
        <v>29</v>
      </c>
      <c r="G985" s="26">
        <f t="shared" si="103"/>
        <v>139</v>
      </c>
      <c r="H985" s="20">
        <v>37</v>
      </c>
      <c r="I985" s="20">
        <v>45</v>
      </c>
      <c r="J985" s="20">
        <v>43</v>
      </c>
      <c r="K985" s="26">
        <f t="shared" si="104"/>
        <v>125</v>
      </c>
      <c r="L985" s="25">
        <v>61</v>
      </c>
      <c r="M985" s="25">
        <v>53</v>
      </c>
      <c r="N985" s="25">
        <v>42</v>
      </c>
      <c r="O985" s="26">
        <f t="shared" si="105"/>
        <v>156</v>
      </c>
      <c r="P985" s="57"/>
      <c r="Q985" s="57"/>
      <c r="R985" s="57"/>
      <c r="S985" s="57">
        <f t="shared" si="106"/>
        <v>0</v>
      </c>
      <c r="T985" s="26">
        <f t="shared" si="107"/>
        <v>420</v>
      </c>
    </row>
    <row r="986" spans="3:20" ht="15.75" x14ac:dyDescent="0.25">
      <c r="C986" s="4" t="s">
        <v>50</v>
      </c>
      <c r="D986" s="25">
        <v>1</v>
      </c>
      <c r="E986" s="25">
        <v>0</v>
      </c>
      <c r="F986" s="25">
        <v>0</v>
      </c>
      <c r="G986" s="26">
        <f t="shared" si="103"/>
        <v>1</v>
      </c>
      <c r="H986" s="20">
        <v>0</v>
      </c>
      <c r="I986" s="20">
        <v>0</v>
      </c>
      <c r="J986" s="20">
        <v>0</v>
      </c>
      <c r="K986" s="26">
        <f t="shared" si="104"/>
        <v>0</v>
      </c>
      <c r="L986" s="25">
        <v>0</v>
      </c>
      <c r="M986" s="25">
        <v>0</v>
      </c>
      <c r="N986" s="25">
        <v>0</v>
      </c>
      <c r="O986" s="26">
        <f t="shared" si="105"/>
        <v>0</v>
      </c>
      <c r="P986" s="57"/>
      <c r="Q986" s="57"/>
      <c r="R986" s="57"/>
      <c r="S986" s="57">
        <f t="shared" si="106"/>
        <v>0</v>
      </c>
      <c r="T986" s="26">
        <f t="shared" si="107"/>
        <v>1</v>
      </c>
    </row>
    <row r="987" spans="3:20" ht="15.75" x14ac:dyDescent="0.25">
      <c r="C987" s="4" t="s">
        <v>51</v>
      </c>
      <c r="D987" s="25">
        <v>930</v>
      </c>
      <c r="E987" s="25">
        <v>707</v>
      </c>
      <c r="F987" s="25">
        <v>689</v>
      </c>
      <c r="G987" s="26">
        <f t="shared" si="103"/>
        <v>2326</v>
      </c>
      <c r="H987" s="25">
        <v>773</v>
      </c>
      <c r="I987" s="25">
        <v>675</v>
      </c>
      <c r="J987" s="25">
        <v>678</v>
      </c>
      <c r="K987" s="26">
        <f t="shared" si="104"/>
        <v>2126</v>
      </c>
      <c r="L987" s="25">
        <v>760</v>
      </c>
      <c r="M987" s="25">
        <v>747</v>
      </c>
      <c r="N987" s="25">
        <v>672</v>
      </c>
      <c r="O987" s="26">
        <f t="shared" si="105"/>
        <v>2179</v>
      </c>
      <c r="P987" s="57"/>
      <c r="Q987" s="57"/>
      <c r="R987" s="57"/>
      <c r="S987" s="57">
        <f t="shared" si="106"/>
        <v>0</v>
      </c>
      <c r="T987" s="26">
        <f t="shared" si="107"/>
        <v>6631</v>
      </c>
    </row>
    <row r="988" spans="3:20" ht="15.75" x14ac:dyDescent="0.25">
      <c r="C988" s="4" t="s">
        <v>52</v>
      </c>
      <c r="D988" s="25">
        <v>149</v>
      </c>
      <c r="E988" s="25">
        <v>108</v>
      </c>
      <c r="F988" s="25">
        <v>109</v>
      </c>
      <c r="G988" s="26">
        <f t="shared" si="103"/>
        <v>366</v>
      </c>
      <c r="H988" s="27">
        <v>127</v>
      </c>
      <c r="I988" s="27">
        <v>121</v>
      </c>
      <c r="J988" s="27">
        <v>99</v>
      </c>
      <c r="K988" s="26">
        <f t="shared" si="104"/>
        <v>347</v>
      </c>
      <c r="L988" s="25">
        <v>116</v>
      </c>
      <c r="M988" s="25">
        <v>109</v>
      </c>
      <c r="N988" s="25">
        <v>135</v>
      </c>
      <c r="O988" s="26">
        <f t="shared" si="105"/>
        <v>360</v>
      </c>
      <c r="P988" s="58"/>
      <c r="Q988" s="58"/>
      <c r="R988" s="58"/>
      <c r="S988" s="57">
        <f t="shared" si="106"/>
        <v>0</v>
      </c>
      <c r="T988" s="26">
        <f t="shared" si="107"/>
        <v>1073</v>
      </c>
    </row>
    <row r="989" spans="3:20" ht="15.75" x14ac:dyDescent="0.25">
      <c r="C989" s="4" t="s">
        <v>53</v>
      </c>
      <c r="D989" s="25">
        <v>18</v>
      </c>
      <c r="E989" s="25">
        <v>12</v>
      </c>
      <c r="F989" s="25">
        <v>18</v>
      </c>
      <c r="G989" s="26">
        <f t="shared" si="103"/>
        <v>48</v>
      </c>
      <c r="H989" s="20">
        <v>14</v>
      </c>
      <c r="I989" s="20">
        <v>11</v>
      </c>
      <c r="J989" s="20">
        <v>16</v>
      </c>
      <c r="K989" s="26">
        <f t="shared" si="104"/>
        <v>41</v>
      </c>
      <c r="L989" s="25">
        <v>12</v>
      </c>
      <c r="M989" s="25">
        <v>11</v>
      </c>
      <c r="N989" s="25">
        <v>5</v>
      </c>
      <c r="O989" s="26">
        <f t="shared" si="105"/>
        <v>28</v>
      </c>
      <c r="P989" s="57"/>
      <c r="Q989" s="57"/>
      <c r="R989" s="57"/>
      <c r="S989" s="57">
        <f t="shared" si="106"/>
        <v>0</v>
      </c>
      <c r="T989" s="26">
        <f t="shared" si="107"/>
        <v>117</v>
      </c>
    </row>
    <row r="990" spans="3:20" ht="15.75" x14ac:dyDescent="0.25">
      <c r="C990" s="4" t="s">
        <v>54</v>
      </c>
      <c r="D990" s="25">
        <v>7</v>
      </c>
      <c r="E990" s="25">
        <v>5</v>
      </c>
      <c r="F990" s="25">
        <v>3</v>
      </c>
      <c r="G990" s="26">
        <f>+SUM(D990:F990)</f>
        <v>15</v>
      </c>
      <c r="H990" s="27">
        <v>2</v>
      </c>
      <c r="I990" s="27">
        <v>6</v>
      </c>
      <c r="J990" s="27">
        <v>4</v>
      </c>
      <c r="K990" s="26">
        <f t="shared" si="104"/>
        <v>12</v>
      </c>
      <c r="L990" s="25">
        <v>5</v>
      </c>
      <c r="M990" s="25">
        <v>2</v>
      </c>
      <c r="N990" s="25">
        <v>7</v>
      </c>
      <c r="O990" s="26">
        <f t="shared" si="105"/>
        <v>14</v>
      </c>
      <c r="P990" s="58"/>
      <c r="Q990" s="58"/>
      <c r="R990" s="58"/>
      <c r="S990" s="57">
        <f t="shared" si="106"/>
        <v>0</v>
      </c>
      <c r="T990" s="26">
        <f t="shared" si="107"/>
        <v>41</v>
      </c>
    </row>
    <row r="991" spans="3:20" ht="15.75" x14ac:dyDescent="0.25">
      <c r="C991" s="4" t="s">
        <v>57</v>
      </c>
      <c r="D991" s="25">
        <v>8</v>
      </c>
      <c r="E991" s="25">
        <v>19</v>
      </c>
      <c r="F991" s="25">
        <v>13</v>
      </c>
      <c r="G991" s="26">
        <f t="shared" si="103"/>
        <v>40</v>
      </c>
      <c r="H991" s="20">
        <v>87</v>
      </c>
      <c r="I991" s="20">
        <v>79</v>
      </c>
      <c r="J991" s="20">
        <v>93</v>
      </c>
      <c r="K991" s="26">
        <f t="shared" si="104"/>
        <v>259</v>
      </c>
      <c r="L991" s="25">
        <v>108</v>
      </c>
      <c r="M991" s="25">
        <v>73</v>
      </c>
      <c r="N991" s="25">
        <v>83</v>
      </c>
      <c r="O991" s="26">
        <f t="shared" si="105"/>
        <v>264</v>
      </c>
      <c r="P991" s="57"/>
      <c r="Q991" s="57"/>
      <c r="R991" s="57"/>
      <c r="S991" s="57">
        <f t="shared" si="106"/>
        <v>0</v>
      </c>
      <c r="T991" s="26">
        <f t="shared" si="107"/>
        <v>563</v>
      </c>
    </row>
    <row r="992" spans="3:20" ht="15.75" x14ac:dyDescent="0.25">
      <c r="C992" s="4" t="s">
        <v>58</v>
      </c>
      <c r="D992" s="25">
        <v>59</v>
      </c>
      <c r="E992" s="25">
        <v>80</v>
      </c>
      <c r="F992" s="25">
        <v>96</v>
      </c>
      <c r="G992" s="26">
        <f t="shared" si="103"/>
        <v>235</v>
      </c>
      <c r="H992" s="27">
        <v>296</v>
      </c>
      <c r="I992" s="27">
        <v>312</v>
      </c>
      <c r="J992" s="27">
        <v>255</v>
      </c>
      <c r="K992" s="26">
        <f t="shared" si="104"/>
        <v>863</v>
      </c>
      <c r="L992" s="25">
        <v>287</v>
      </c>
      <c r="M992" s="25">
        <v>265</v>
      </c>
      <c r="N992" s="25">
        <v>254</v>
      </c>
      <c r="O992" s="26">
        <f t="shared" si="105"/>
        <v>806</v>
      </c>
      <c r="P992" s="58"/>
      <c r="Q992" s="58"/>
      <c r="R992" s="58"/>
      <c r="S992" s="57">
        <f t="shared" si="106"/>
        <v>0</v>
      </c>
      <c r="T992" s="26">
        <f t="shared" si="107"/>
        <v>1904</v>
      </c>
    </row>
    <row r="993" spans="3:20" ht="15.75" x14ac:dyDescent="0.25">
      <c r="C993" s="4" t="s">
        <v>71</v>
      </c>
      <c r="D993" s="25"/>
      <c r="E993" s="25"/>
      <c r="F993" s="25"/>
      <c r="G993" s="26"/>
      <c r="H993" s="27"/>
      <c r="I993" s="27"/>
      <c r="J993" s="27"/>
      <c r="K993" s="26"/>
      <c r="L993" s="25">
        <v>36</v>
      </c>
      <c r="M993" s="25">
        <v>28</v>
      </c>
      <c r="N993" s="25">
        <v>30</v>
      </c>
      <c r="O993" s="26">
        <f>SUM(L993:N993)</f>
        <v>94</v>
      </c>
      <c r="P993" s="58"/>
      <c r="Q993" s="58"/>
      <c r="R993" s="58"/>
      <c r="S993" s="57">
        <v>0</v>
      </c>
      <c r="T993" s="26">
        <f>G993+K993+O993</f>
        <v>94</v>
      </c>
    </row>
    <row r="994" spans="3:20" ht="15.75" x14ac:dyDescent="0.25">
      <c r="C994" s="4" t="s">
        <v>56</v>
      </c>
      <c r="D994" s="25"/>
      <c r="E994" s="25"/>
      <c r="F994" s="25"/>
      <c r="G994" s="26"/>
      <c r="H994" s="27"/>
      <c r="I994" s="27"/>
      <c r="J994" s="27"/>
      <c r="K994" s="26"/>
      <c r="L994" s="25">
        <v>3</v>
      </c>
      <c r="M994" s="25">
        <v>2</v>
      </c>
      <c r="N994" s="25">
        <v>2</v>
      </c>
      <c r="O994" s="26">
        <f>SUM(L994:N994)</f>
        <v>7</v>
      </c>
      <c r="P994" s="58"/>
      <c r="Q994" s="58"/>
      <c r="R994" s="58"/>
      <c r="S994" s="57">
        <v>0</v>
      </c>
      <c r="T994" s="26">
        <f>G994+K994+O994</f>
        <v>7</v>
      </c>
    </row>
    <row r="995" spans="3:20" ht="17.25" customHeight="1" x14ac:dyDescent="0.25">
      <c r="C995" s="45" t="s">
        <v>59</v>
      </c>
      <c r="D995" s="25">
        <f t="shared" ref="D995:S995" si="108">SUM(D981:D992)</f>
        <v>3298</v>
      </c>
      <c r="E995" s="25">
        <f t="shared" si="108"/>
        <v>2656</v>
      </c>
      <c r="F995" s="25">
        <f t="shared" si="108"/>
        <v>2653</v>
      </c>
      <c r="G995" s="26">
        <f t="shared" si="108"/>
        <v>8607</v>
      </c>
      <c r="H995" s="25">
        <f t="shared" si="108"/>
        <v>2248</v>
      </c>
      <c r="I995" s="25">
        <f t="shared" si="108"/>
        <v>2135</v>
      </c>
      <c r="J995" s="25">
        <f t="shared" si="108"/>
        <v>2046</v>
      </c>
      <c r="K995" s="26">
        <f t="shared" si="108"/>
        <v>6429</v>
      </c>
      <c r="L995" s="25">
        <f>SUM(L981:L994)</f>
        <v>3345</v>
      </c>
      <c r="M995" s="25">
        <f>SUM(M981:M994)</f>
        <v>2229</v>
      </c>
      <c r="N995" s="25">
        <f>SUM(N981:N994)</f>
        <v>2117</v>
      </c>
      <c r="O995" s="26">
        <f>SUM(O981:O994)</f>
        <v>7691</v>
      </c>
      <c r="P995" s="26">
        <f t="shared" si="108"/>
        <v>0</v>
      </c>
      <c r="Q995" s="26">
        <f t="shared" si="108"/>
        <v>0</v>
      </c>
      <c r="R995" s="26">
        <f t="shared" si="108"/>
        <v>0</v>
      </c>
      <c r="S995" s="26">
        <f t="shared" si="108"/>
        <v>0</v>
      </c>
      <c r="T995" s="26">
        <f>SUM(T981:T994)</f>
        <v>22727</v>
      </c>
    </row>
    <row r="996" spans="3:20" ht="15.75" x14ac:dyDescent="0.25">
      <c r="C996" s="83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</row>
    <row r="997" spans="3:20" ht="15.75" x14ac:dyDescent="0.25">
      <c r="C997" s="83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</row>
    <row r="998" spans="3:20" ht="15.75" x14ac:dyDescent="0.25">
      <c r="C998" s="83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</row>
    <row r="999" spans="3:20" ht="15.75" x14ac:dyDescent="0.25">
      <c r="C999" s="83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</row>
    <row r="1000" spans="3:20" ht="15.75" x14ac:dyDescent="0.25">
      <c r="C1000" s="83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</row>
    <row r="1001" spans="3:20" ht="15.75" x14ac:dyDescent="0.25">
      <c r="C1001" s="83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</row>
    <row r="1002" spans="3:20" ht="15.75" x14ac:dyDescent="0.25">
      <c r="C1002" s="83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</row>
    <row r="1003" spans="3:20" ht="15.75" x14ac:dyDescent="0.25">
      <c r="C1003" s="83"/>
      <c r="D1003" s="80"/>
      <c r="E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</row>
    <row r="1004" spans="3:20" ht="15.75" x14ac:dyDescent="0.25">
      <c r="C1004" s="83"/>
      <c r="D1004" s="80"/>
      <c r="E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</row>
    <row r="1005" spans="3:20" ht="15.75" x14ac:dyDescent="0.25">
      <c r="C1005" s="83"/>
      <c r="D1005" s="80"/>
      <c r="E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</row>
    <row r="1006" spans="3:20" ht="15.75" x14ac:dyDescent="0.25">
      <c r="C1006" s="83"/>
      <c r="D1006" s="80"/>
      <c r="E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</row>
    <row r="1007" spans="3:20" ht="15.75" x14ac:dyDescent="0.25">
      <c r="C1007" s="83"/>
      <c r="D1007" s="80"/>
      <c r="E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</row>
    <row r="1008" spans="3:20" ht="15.75" x14ac:dyDescent="0.25">
      <c r="C1008" s="83"/>
      <c r="D1008" s="80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</row>
    <row r="1009" spans="3:20" ht="15.75" x14ac:dyDescent="0.25">
      <c r="C1009" s="83"/>
      <c r="D1009" s="80"/>
      <c r="E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</row>
    <row r="1010" spans="3:20" ht="15.75" x14ac:dyDescent="0.25">
      <c r="C1010" s="83"/>
      <c r="D1010" s="80"/>
      <c r="E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</row>
    <row r="1011" spans="3:20" ht="15.75" x14ac:dyDescent="0.25">
      <c r="C1011" s="83"/>
      <c r="D1011" s="80"/>
      <c r="E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</row>
    <row r="1012" spans="3:20" ht="15.75" x14ac:dyDescent="0.25">
      <c r="C1012" s="83"/>
      <c r="D1012" s="80"/>
      <c r="E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</row>
    <row r="1013" spans="3:20" ht="15.75" x14ac:dyDescent="0.25">
      <c r="C1013" s="83"/>
      <c r="D1013" s="80"/>
      <c r="E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</row>
    <row r="1014" spans="3:20" ht="15.75" x14ac:dyDescent="0.25">
      <c r="C1014" s="83"/>
      <c r="D1014" s="80"/>
      <c r="E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</row>
    <row r="1015" spans="3:20" ht="15.75" x14ac:dyDescent="0.25">
      <c r="C1015" s="83"/>
      <c r="D1015" s="80"/>
      <c r="E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</row>
    <row r="1016" spans="3:20" ht="15.75" x14ac:dyDescent="0.25">
      <c r="C1016" s="83"/>
      <c r="D1016" s="80"/>
      <c r="E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</row>
    <row r="1017" spans="3:20" ht="15.75" x14ac:dyDescent="0.25">
      <c r="C1017" s="83"/>
      <c r="D1017" s="80"/>
      <c r="E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</row>
    <row r="1018" spans="3:20" ht="15.75" x14ac:dyDescent="0.25">
      <c r="C1018" s="83"/>
      <c r="D1018" s="80"/>
      <c r="E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</row>
    <row r="1019" spans="3:20" ht="15.75" x14ac:dyDescent="0.25">
      <c r="C1019" s="83"/>
      <c r="D1019" s="80"/>
      <c r="E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</row>
    <row r="1020" spans="3:20" ht="15.75" x14ac:dyDescent="0.25">
      <c r="C1020" s="83"/>
      <c r="D1020" s="80"/>
      <c r="E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</row>
    <row r="1021" spans="3:20" ht="15.75" x14ac:dyDescent="0.25">
      <c r="C1021" s="83"/>
      <c r="D1021" s="80"/>
      <c r="E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</row>
    <row r="1022" spans="3:20" ht="15.75" x14ac:dyDescent="0.25">
      <c r="C1022" s="83"/>
      <c r="D1022" s="80"/>
      <c r="E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  <c r="Q1022" s="80"/>
      <c r="R1022" s="80"/>
      <c r="S1022" s="80"/>
      <c r="T1022" s="80"/>
    </row>
    <row r="1023" spans="3:20" ht="15.75" x14ac:dyDescent="0.25">
      <c r="C1023" s="83"/>
      <c r="D1023" s="80"/>
      <c r="E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</row>
    <row r="1024" spans="3:20" ht="15.75" x14ac:dyDescent="0.25">
      <c r="C1024" s="83"/>
      <c r="D1024" s="80"/>
      <c r="E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  <c r="Q1024" s="80"/>
      <c r="R1024" s="80"/>
      <c r="S1024" s="80"/>
      <c r="T1024" s="80"/>
    </row>
    <row r="1025" spans="3:20" ht="15.75" x14ac:dyDescent="0.25">
      <c r="C1025" s="83"/>
      <c r="D1025" s="80"/>
      <c r="E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</row>
    <row r="1026" spans="3:20" ht="15.75" x14ac:dyDescent="0.25">
      <c r="C1026" s="83"/>
      <c r="D1026" s="80"/>
      <c r="E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</row>
    <row r="1027" spans="3:20" ht="15.75" x14ac:dyDescent="0.25">
      <c r="C1027" s="83"/>
      <c r="D1027" s="80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</row>
    <row r="1028" spans="3:20" ht="15.75" x14ac:dyDescent="0.25">
      <c r="C1028" s="83"/>
      <c r="D1028" s="80"/>
      <c r="E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</row>
    <row r="1029" spans="3:20" ht="15.75" x14ac:dyDescent="0.25">
      <c r="C1029" s="83"/>
      <c r="D1029" s="80"/>
      <c r="E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</row>
    <row r="1030" spans="3:20" ht="15.75" x14ac:dyDescent="0.25">
      <c r="C1030" s="83"/>
      <c r="D1030" s="80"/>
      <c r="E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  <c r="R1030" s="80"/>
      <c r="S1030" s="80"/>
      <c r="T1030" s="80"/>
    </row>
    <row r="1031" spans="3:20" ht="15.75" x14ac:dyDescent="0.25">
      <c r="C1031" s="83"/>
      <c r="D1031" s="80"/>
      <c r="E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  <c r="R1031" s="80"/>
      <c r="S1031" s="80"/>
      <c r="T1031" s="80"/>
    </row>
    <row r="1032" spans="3:20" ht="15.75" x14ac:dyDescent="0.25">
      <c r="C1032" s="83"/>
      <c r="D1032" s="80"/>
      <c r="E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  <c r="R1032" s="80"/>
      <c r="S1032" s="80"/>
      <c r="T1032" s="80"/>
    </row>
    <row r="1033" spans="3:20" ht="16.5" thickBot="1" x14ac:dyDescent="0.3">
      <c r="C1033" s="83"/>
      <c r="D1033" s="80"/>
      <c r="E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  <c r="R1033" s="80"/>
      <c r="S1033" s="80"/>
      <c r="T1033" s="105" t="s">
        <v>146</v>
      </c>
    </row>
    <row r="1034" spans="3:20" ht="15.75" x14ac:dyDescent="0.25">
      <c r="C1034" s="115" t="s">
        <v>130</v>
      </c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  <c r="S1034" s="116"/>
      <c r="T1034" s="117"/>
    </row>
    <row r="1035" spans="3:20" ht="15.75" x14ac:dyDescent="0.25">
      <c r="C1035" s="118" t="s">
        <v>61</v>
      </c>
      <c r="D1035" s="120" t="s">
        <v>2</v>
      </c>
      <c r="E1035" s="120"/>
      <c r="F1035" s="120"/>
      <c r="G1035" s="120"/>
      <c r="H1035" s="120" t="s">
        <v>3</v>
      </c>
      <c r="I1035" s="120"/>
      <c r="J1035" s="120"/>
      <c r="K1035" s="120"/>
      <c r="L1035" s="120" t="s">
        <v>4</v>
      </c>
      <c r="M1035" s="120"/>
      <c r="N1035" s="120"/>
      <c r="O1035" s="120"/>
      <c r="P1035" s="120" t="s">
        <v>5</v>
      </c>
      <c r="Q1035" s="120"/>
      <c r="R1035" s="120"/>
      <c r="S1035" s="120"/>
      <c r="T1035" s="122" t="s">
        <v>6</v>
      </c>
    </row>
    <row r="1036" spans="3:20" ht="16.5" thickBot="1" x14ac:dyDescent="0.3">
      <c r="C1036" s="119"/>
      <c r="D1036" s="40" t="s">
        <v>7</v>
      </c>
      <c r="E1036" s="40" t="s">
        <v>8</v>
      </c>
      <c r="F1036" s="40" t="s">
        <v>9</v>
      </c>
      <c r="G1036" s="40" t="s">
        <v>10</v>
      </c>
      <c r="H1036" s="40" t="s">
        <v>11</v>
      </c>
      <c r="I1036" s="40" t="s">
        <v>12</v>
      </c>
      <c r="J1036" s="40" t="s">
        <v>13</v>
      </c>
      <c r="K1036" s="40" t="s">
        <v>14</v>
      </c>
      <c r="L1036" s="40" t="s">
        <v>15</v>
      </c>
      <c r="M1036" s="40" t="s">
        <v>16</v>
      </c>
      <c r="N1036" s="40" t="s">
        <v>17</v>
      </c>
      <c r="O1036" s="40" t="s">
        <v>18</v>
      </c>
      <c r="P1036" s="40" t="s">
        <v>19</v>
      </c>
      <c r="Q1036" s="40" t="s">
        <v>20</v>
      </c>
      <c r="R1036" s="40" t="s">
        <v>21</v>
      </c>
      <c r="S1036" s="40" t="s">
        <v>22</v>
      </c>
      <c r="T1036" s="123"/>
    </row>
    <row r="1037" spans="3:20" ht="15.75" x14ac:dyDescent="0.25">
      <c r="C1037" s="4" t="s">
        <v>26</v>
      </c>
      <c r="D1037" s="25">
        <v>42</v>
      </c>
      <c r="E1037" s="25">
        <v>50</v>
      </c>
      <c r="F1037" s="25">
        <v>60</v>
      </c>
      <c r="G1037" s="26">
        <f>+SUM(D1037:F1037)</f>
        <v>152</v>
      </c>
      <c r="H1037" s="25">
        <v>47</v>
      </c>
      <c r="I1037" s="20">
        <v>37</v>
      </c>
      <c r="J1037" s="20">
        <v>38</v>
      </c>
      <c r="K1037" s="26">
        <f>SUM(H1037:J1037)</f>
        <v>122</v>
      </c>
      <c r="L1037" s="25">
        <v>48</v>
      </c>
      <c r="M1037" s="25">
        <v>45</v>
      </c>
      <c r="N1037" s="25">
        <v>31</v>
      </c>
      <c r="O1037" s="26">
        <f>SUM(L1037:N1037)</f>
        <v>124</v>
      </c>
      <c r="P1037" s="57"/>
      <c r="Q1037" s="57"/>
      <c r="R1037" s="57"/>
      <c r="S1037" s="57">
        <f>SUM(P1037:R1037)</f>
        <v>0</v>
      </c>
      <c r="T1037" s="26">
        <f>SUM(G1037,O1037,K1037, S1037)</f>
        <v>398</v>
      </c>
    </row>
    <row r="1038" spans="3:20" ht="15.75" x14ac:dyDescent="0.25">
      <c r="C1038" s="4" t="s">
        <v>51</v>
      </c>
      <c r="D1038" s="25">
        <v>250</v>
      </c>
      <c r="E1038" s="25">
        <v>217</v>
      </c>
      <c r="F1038" s="25">
        <v>260</v>
      </c>
      <c r="G1038" s="26">
        <f>+SUM(D1038:F1038)</f>
        <v>727</v>
      </c>
      <c r="H1038" s="46">
        <v>292</v>
      </c>
      <c r="I1038" s="20">
        <v>259</v>
      </c>
      <c r="J1038" s="20">
        <v>248</v>
      </c>
      <c r="K1038" s="26">
        <f>SUM(H1038:J1038)</f>
        <v>799</v>
      </c>
      <c r="L1038" s="25">
        <v>260</v>
      </c>
      <c r="M1038" s="25">
        <v>267</v>
      </c>
      <c r="N1038" s="25">
        <v>229</v>
      </c>
      <c r="O1038" s="26">
        <f>SUM(L1038:N1038)</f>
        <v>756</v>
      </c>
      <c r="P1038" s="57"/>
      <c r="Q1038" s="57"/>
      <c r="R1038" s="57"/>
      <c r="S1038" s="57">
        <f>SUM(P1038:R1038)</f>
        <v>0</v>
      </c>
      <c r="T1038" s="26">
        <f>SUM(G1038,O1038,K1038, S1038)</f>
        <v>2282</v>
      </c>
    </row>
    <row r="1039" spans="3:20" ht="15.75" x14ac:dyDescent="0.25">
      <c r="C1039" s="4" t="s">
        <v>52</v>
      </c>
      <c r="D1039" s="25">
        <v>24</v>
      </c>
      <c r="E1039" s="25">
        <v>20</v>
      </c>
      <c r="F1039" s="25">
        <v>25</v>
      </c>
      <c r="G1039" s="26">
        <f>+SUM(D1039:F1039)</f>
        <v>69</v>
      </c>
      <c r="H1039" s="25">
        <v>32</v>
      </c>
      <c r="I1039" s="25">
        <v>31</v>
      </c>
      <c r="J1039" s="25">
        <v>25</v>
      </c>
      <c r="K1039" s="26">
        <f>SUM(H1039:J1039)</f>
        <v>88</v>
      </c>
      <c r="L1039" s="25">
        <v>35</v>
      </c>
      <c r="M1039" s="25">
        <v>31</v>
      </c>
      <c r="N1039" s="25">
        <v>24</v>
      </c>
      <c r="O1039" s="26">
        <f>SUM(L1039:N1039)</f>
        <v>90</v>
      </c>
      <c r="P1039" s="57"/>
      <c r="Q1039" s="57"/>
      <c r="R1039" s="57"/>
      <c r="S1039" s="57">
        <f>SUM(P1039:R1039)</f>
        <v>0</v>
      </c>
      <c r="T1039" s="26">
        <f>SUM(G1039,O1039,K1039, S1039)</f>
        <v>247</v>
      </c>
    </row>
    <row r="1040" spans="3:20" ht="15.75" x14ac:dyDescent="0.25">
      <c r="C1040" s="4" t="s">
        <v>53</v>
      </c>
      <c r="D1040" s="25">
        <v>3</v>
      </c>
      <c r="E1040" s="25">
        <v>7</v>
      </c>
      <c r="F1040" s="25">
        <v>5</v>
      </c>
      <c r="G1040" s="26">
        <f>+SUM(D1040:F1040)</f>
        <v>15</v>
      </c>
      <c r="H1040" s="25">
        <v>8</v>
      </c>
      <c r="I1040" s="25">
        <v>5</v>
      </c>
      <c r="J1040" s="25">
        <v>10</v>
      </c>
      <c r="K1040" s="26">
        <f>SUM(H1040:J1040)</f>
        <v>23</v>
      </c>
      <c r="L1040" s="25">
        <v>6</v>
      </c>
      <c r="M1040" s="25">
        <v>3</v>
      </c>
      <c r="N1040" s="25">
        <v>4</v>
      </c>
      <c r="O1040" s="26">
        <f>SUM(L1040:N1040)</f>
        <v>13</v>
      </c>
      <c r="P1040" s="57"/>
      <c r="Q1040" s="57"/>
      <c r="R1040" s="57"/>
      <c r="S1040" s="57">
        <f>SUM(P1040:R1040)</f>
        <v>0</v>
      </c>
      <c r="T1040" s="26">
        <f>SUM(G1040,O1040,K1040, S1040)</f>
        <v>51</v>
      </c>
    </row>
    <row r="1041" spans="3:20" ht="15.75" x14ac:dyDescent="0.25">
      <c r="C1041" s="4" t="s">
        <v>54</v>
      </c>
      <c r="D1041" s="25">
        <v>3</v>
      </c>
      <c r="E1041" s="25">
        <v>4</v>
      </c>
      <c r="F1041" s="25">
        <v>0</v>
      </c>
      <c r="G1041" s="26">
        <f>+SUM(D1041:F1041)</f>
        <v>7</v>
      </c>
      <c r="H1041" s="25">
        <v>0</v>
      </c>
      <c r="I1041" s="25">
        <v>0</v>
      </c>
      <c r="J1041" s="25">
        <v>1</v>
      </c>
      <c r="K1041" s="26">
        <f>SUM(H1041:J1041)</f>
        <v>1</v>
      </c>
      <c r="L1041" s="25">
        <v>1</v>
      </c>
      <c r="M1041" s="25">
        <v>0</v>
      </c>
      <c r="N1041" s="25">
        <v>0</v>
      </c>
      <c r="O1041" s="26">
        <f>SUM(L1041:N1041)</f>
        <v>1</v>
      </c>
      <c r="P1041" s="57"/>
      <c r="Q1041" s="57"/>
      <c r="R1041" s="57"/>
      <c r="S1041" s="57">
        <f>SUM(P1041:R1041)</f>
        <v>0</v>
      </c>
      <c r="T1041" s="26">
        <f>SUM(G1041,O1041,K1041, S1041)</f>
        <v>9</v>
      </c>
    </row>
    <row r="1042" spans="3:20" ht="15.75" x14ac:dyDescent="0.25">
      <c r="C1042" s="45" t="s">
        <v>59</v>
      </c>
      <c r="D1042" s="26">
        <f t="shared" ref="D1042:O1042" si="109">SUM(D1037:D1041)</f>
        <v>322</v>
      </c>
      <c r="E1042" s="26">
        <f t="shared" si="109"/>
        <v>298</v>
      </c>
      <c r="F1042" s="26">
        <f t="shared" si="109"/>
        <v>350</v>
      </c>
      <c r="G1042" s="26">
        <f t="shared" si="109"/>
        <v>970</v>
      </c>
      <c r="H1042" s="26">
        <f t="shared" si="109"/>
        <v>379</v>
      </c>
      <c r="I1042" s="26">
        <f t="shared" si="109"/>
        <v>332</v>
      </c>
      <c r="J1042" s="26">
        <f t="shared" si="109"/>
        <v>322</v>
      </c>
      <c r="K1042" s="26">
        <f t="shared" si="109"/>
        <v>1033</v>
      </c>
      <c r="L1042" s="26">
        <f t="shared" si="109"/>
        <v>350</v>
      </c>
      <c r="M1042" s="26">
        <f t="shared" si="109"/>
        <v>346</v>
      </c>
      <c r="N1042" s="26">
        <f t="shared" si="109"/>
        <v>288</v>
      </c>
      <c r="O1042" s="26">
        <f t="shared" si="109"/>
        <v>984</v>
      </c>
      <c r="P1042" s="26">
        <f t="shared" ref="P1042:S1042" si="110">SUM(P1037:P1038)</f>
        <v>0</v>
      </c>
      <c r="Q1042" s="26">
        <f t="shared" si="110"/>
        <v>0</v>
      </c>
      <c r="R1042" s="26">
        <f t="shared" si="110"/>
        <v>0</v>
      </c>
      <c r="S1042" s="26">
        <f t="shared" si="110"/>
        <v>0</v>
      </c>
      <c r="T1042" s="26">
        <f>SUM(T1037:T1041)</f>
        <v>2987</v>
      </c>
    </row>
    <row r="1043" spans="3:20" ht="15.75" x14ac:dyDescent="0.25">
      <c r="C1043" s="83"/>
      <c r="D1043" s="80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  <c r="R1043" s="80"/>
      <c r="S1043" s="80"/>
      <c r="T1043" s="80"/>
    </row>
    <row r="1044" spans="3:20" ht="15.75" x14ac:dyDescent="0.25">
      <c r="C1044" s="83"/>
      <c r="D1044" s="80"/>
      <c r="E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  <c r="R1044" s="80"/>
      <c r="S1044" s="80"/>
      <c r="T1044" s="80"/>
    </row>
    <row r="1045" spans="3:20" ht="15.75" x14ac:dyDescent="0.25">
      <c r="C1045" s="83"/>
      <c r="D1045" s="80"/>
      <c r="E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  <c r="R1045" s="80"/>
      <c r="S1045" s="80"/>
      <c r="T1045" s="80"/>
    </row>
    <row r="1046" spans="3:20" ht="15.75" x14ac:dyDescent="0.25">
      <c r="C1046" s="83"/>
      <c r="D1046" s="80"/>
      <c r="E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  <c r="R1046" s="80"/>
      <c r="S1046" s="80"/>
      <c r="T1046" s="80"/>
    </row>
    <row r="1047" spans="3:20" ht="15.75" x14ac:dyDescent="0.25">
      <c r="C1047" s="83"/>
      <c r="D1047" s="80"/>
      <c r="E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  <c r="Q1047" s="80"/>
      <c r="R1047" s="80"/>
      <c r="S1047" s="80"/>
      <c r="T1047" s="80"/>
    </row>
    <row r="1048" spans="3:20" ht="15.75" x14ac:dyDescent="0.25">
      <c r="C1048" s="83"/>
      <c r="D1048" s="80"/>
      <c r="E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  <c r="Q1048" s="80"/>
      <c r="R1048" s="80"/>
      <c r="S1048" s="80"/>
      <c r="T1048" s="80"/>
    </row>
    <row r="1049" spans="3:20" ht="15.75" x14ac:dyDescent="0.25">
      <c r="C1049" s="83"/>
      <c r="D1049" s="80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  <c r="Q1049" s="80"/>
      <c r="R1049" s="80"/>
      <c r="S1049" s="80"/>
      <c r="T1049" s="80"/>
    </row>
    <row r="1050" spans="3:20" ht="15.75" x14ac:dyDescent="0.25">
      <c r="C1050" s="83"/>
      <c r="D1050" s="80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  <c r="R1050" s="80"/>
      <c r="S1050" s="80"/>
      <c r="T1050" s="80"/>
    </row>
    <row r="1051" spans="3:20" ht="15.75" x14ac:dyDescent="0.25">
      <c r="C1051" s="83"/>
      <c r="D1051" s="80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  <c r="Q1051" s="80"/>
      <c r="R1051" s="80"/>
      <c r="S1051" s="80"/>
      <c r="T1051" s="80"/>
    </row>
    <row r="1052" spans="3:20" ht="15.75" x14ac:dyDescent="0.25">
      <c r="C1052" s="83"/>
      <c r="D1052" s="80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  <c r="Q1052" s="80"/>
      <c r="R1052" s="80"/>
      <c r="S1052" s="80"/>
      <c r="T1052" s="80"/>
    </row>
    <row r="1053" spans="3:20" ht="15.75" x14ac:dyDescent="0.25">
      <c r="C1053" s="83"/>
      <c r="D1053" s="80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  <c r="Q1053" s="80"/>
      <c r="R1053" s="80"/>
      <c r="S1053" s="80"/>
      <c r="T1053" s="80"/>
    </row>
    <row r="1054" spans="3:20" ht="15.75" x14ac:dyDescent="0.25">
      <c r="C1054" s="83"/>
      <c r="D1054" s="80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  <c r="Q1054" s="80"/>
      <c r="R1054" s="80"/>
      <c r="S1054" s="80"/>
      <c r="T1054" s="80"/>
    </row>
    <row r="1055" spans="3:20" ht="15.75" x14ac:dyDescent="0.25">
      <c r="C1055" s="83"/>
      <c r="D1055" s="80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  <c r="Q1055" s="80"/>
      <c r="R1055" s="80"/>
      <c r="S1055" s="80"/>
      <c r="T1055" s="80"/>
    </row>
    <row r="1056" spans="3:20" ht="15.75" x14ac:dyDescent="0.25">
      <c r="C1056" s="83"/>
      <c r="D1056" s="80"/>
      <c r="E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0"/>
      <c r="Q1056" s="80"/>
      <c r="R1056" s="80"/>
      <c r="S1056" s="80"/>
      <c r="T1056" s="80"/>
    </row>
    <row r="1057" spans="3:20" ht="15.75" x14ac:dyDescent="0.25">
      <c r="C1057" s="83"/>
      <c r="D1057" s="80"/>
      <c r="E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0"/>
      <c r="Q1057" s="80"/>
      <c r="R1057" s="80"/>
      <c r="S1057" s="80"/>
      <c r="T1057" s="80"/>
    </row>
    <row r="1058" spans="3:20" ht="15.75" x14ac:dyDescent="0.25">
      <c r="C1058" s="83"/>
      <c r="D1058" s="80"/>
      <c r="E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0"/>
      <c r="Q1058" s="80"/>
      <c r="R1058" s="80"/>
      <c r="S1058" s="80"/>
      <c r="T1058" s="80"/>
    </row>
    <row r="1059" spans="3:20" ht="15.75" x14ac:dyDescent="0.25">
      <c r="C1059" s="83"/>
      <c r="D1059" s="80"/>
      <c r="E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0"/>
      <c r="Q1059" s="80"/>
      <c r="R1059" s="80"/>
      <c r="S1059" s="80"/>
      <c r="T1059" s="80"/>
    </row>
    <row r="1060" spans="3:20" ht="15.75" x14ac:dyDescent="0.25">
      <c r="C1060" s="83"/>
      <c r="D1060" s="80"/>
      <c r="E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0"/>
      <c r="Q1060" s="80"/>
      <c r="R1060" s="80"/>
      <c r="S1060" s="80"/>
      <c r="T1060" s="80"/>
    </row>
    <row r="1061" spans="3:20" ht="15.75" x14ac:dyDescent="0.25">
      <c r="C1061" s="83"/>
      <c r="D1061" s="80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0"/>
      <c r="Q1061" s="80"/>
      <c r="R1061" s="80"/>
      <c r="S1061" s="80"/>
      <c r="T1061" s="80"/>
    </row>
    <row r="1062" spans="3:20" ht="15.75" x14ac:dyDescent="0.25">
      <c r="C1062" s="83"/>
      <c r="D1062" s="80"/>
      <c r="E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0"/>
      <c r="Q1062" s="80"/>
      <c r="R1062" s="80"/>
      <c r="S1062" s="80"/>
      <c r="T1062" s="80"/>
    </row>
    <row r="1063" spans="3:20" ht="15.75" x14ac:dyDescent="0.25">
      <c r="C1063" s="83"/>
      <c r="D1063" s="80"/>
      <c r="E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80"/>
      <c r="Q1063" s="80"/>
      <c r="R1063" s="80"/>
      <c r="S1063" s="80"/>
      <c r="T1063" s="80"/>
    </row>
    <row r="1064" spans="3:20" ht="15.75" x14ac:dyDescent="0.25">
      <c r="C1064" s="83"/>
      <c r="D1064" s="80"/>
      <c r="E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  <c r="Q1064" s="80"/>
      <c r="R1064" s="80"/>
      <c r="S1064" s="80"/>
      <c r="T1064" s="80"/>
    </row>
    <row r="1065" spans="3:20" ht="15.75" x14ac:dyDescent="0.25">
      <c r="C1065" s="83"/>
      <c r="D1065" s="80"/>
      <c r="E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  <c r="R1065" s="80"/>
      <c r="S1065" s="80"/>
      <c r="T1065" s="80"/>
    </row>
    <row r="1066" spans="3:20" ht="15.75" x14ac:dyDescent="0.25">
      <c r="C1066" s="83"/>
      <c r="D1066" s="80"/>
      <c r="E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  <c r="R1066" s="80"/>
      <c r="S1066" s="80"/>
      <c r="T1066" s="80"/>
    </row>
    <row r="1067" spans="3:20" ht="15.75" x14ac:dyDescent="0.25">
      <c r="C1067" s="83"/>
      <c r="D1067" s="80"/>
      <c r="E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  <c r="Q1067" s="80"/>
      <c r="R1067" s="80"/>
      <c r="S1067" s="80"/>
      <c r="T1067" s="80"/>
    </row>
    <row r="1068" spans="3:20" ht="15.75" x14ac:dyDescent="0.25">
      <c r="C1068" s="83"/>
      <c r="D1068" s="80"/>
      <c r="E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  <c r="Q1068" s="80"/>
      <c r="R1068" s="80"/>
      <c r="S1068" s="80"/>
      <c r="T1068" s="80"/>
    </row>
    <row r="1069" spans="3:20" ht="15.75" x14ac:dyDescent="0.25">
      <c r="C1069" s="83"/>
      <c r="D1069" s="80"/>
      <c r="E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  <c r="R1069" s="80"/>
      <c r="S1069" s="80"/>
      <c r="T1069" s="80"/>
    </row>
    <row r="1070" spans="3:20" ht="15.75" x14ac:dyDescent="0.25">
      <c r="C1070" s="83"/>
      <c r="D1070" s="80"/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  <c r="R1070" s="80"/>
      <c r="S1070" s="80"/>
      <c r="T1070" s="80"/>
    </row>
    <row r="1071" spans="3:20" ht="15.75" x14ac:dyDescent="0.25">
      <c r="C1071" s="83"/>
      <c r="D1071" s="80"/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  <c r="R1071" s="80"/>
      <c r="S1071" s="80"/>
      <c r="T1071" s="80"/>
    </row>
    <row r="1072" spans="3:20" ht="16.5" thickBot="1" x14ac:dyDescent="0.3">
      <c r="C1072" s="83"/>
      <c r="D1072" s="80"/>
      <c r="E1072" s="80"/>
      <c r="F1072" s="80"/>
      <c r="G1072" s="80"/>
      <c r="H1072" s="80"/>
      <c r="I1072" s="80"/>
      <c r="J1072" s="80"/>
      <c r="K1072" s="80"/>
      <c r="L1072" s="80"/>
      <c r="M1072" s="80"/>
      <c r="N1072" s="80"/>
      <c r="O1072" s="80"/>
      <c r="P1072" s="80"/>
      <c r="Q1072" s="80"/>
      <c r="R1072" s="80"/>
      <c r="S1072" s="80"/>
      <c r="T1072" s="105"/>
    </row>
    <row r="1073" spans="3:20" ht="15.75" x14ac:dyDescent="0.25">
      <c r="C1073" s="115" t="s">
        <v>83</v>
      </c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Q1073" s="116"/>
      <c r="R1073" s="116"/>
      <c r="S1073" s="116"/>
      <c r="T1073" s="117"/>
    </row>
    <row r="1074" spans="3:20" ht="15.75" x14ac:dyDescent="0.25">
      <c r="C1074" s="118" t="s">
        <v>61</v>
      </c>
      <c r="D1074" s="120" t="s">
        <v>2</v>
      </c>
      <c r="E1074" s="120"/>
      <c r="F1074" s="120"/>
      <c r="G1074" s="120"/>
      <c r="H1074" s="120" t="s">
        <v>3</v>
      </c>
      <c r="I1074" s="120"/>
      <c r="J1074" s="120"/>
      <c r="K1074" s="120"/>
      <c r="L1074" s="120" t="s">
        <v>4</v>
      </c>
      <c r="M1074" s="120"/>
      <c r="N1074" s="120"/>
      <c r="O1074" s="120"/>
      <c r="P1074" s="120" t="s">
        <v>5</v>
      </c>
      <c r="Q1074" s="120"/>
      <c r="R1074" s="120"/>
      <c r="S1074" s="120"/>
      <c r="T1074" s="122" t="s">
        <v>6</v>
      </c>
    </row>
    <row r="1075" spans="3:20" ht="16.5" thickBot="1" x14ac:dyDescent="0.3">
      <c r="C1075" s="119"/>
      <c r="D1075" s="40" t="s">
        <v>7</v>
      </c>
      <c r="E1075" s="40" t="s">
        <v>8</v>
      </c>
      <c r="F1075" s="40" t="s">
        <v>9</v>
      </c>
      <c r="G1075" s="40" t="s">
        <v>10</v>
      </c>
      <c r="H1075" s="40" t="s">
        <v>11</v>
      </c>
      <c r="I1075" s="40" t="s">
        <v>12</v>
      </c>
      <c r="J1075" s="40" t="s">
        <v>13</v>
      </c>
      <c r="K1075" s="40" t="s">
        <v>14</v>
      </c>
      <c r="L1075" s="40" t="s">
        <v>15</v>
      </c>
      <c r="M1075" s="40" t="s">
        <v>16</v>
      </c>
      <c r="N1075" s="40" t="s">
        <v>17</v>
      </c>
      <c r="O1075" s="40" t="s">
        <v>18</v>
      </c>
      <c r="P1075" s="40" t="s">
        <v>19</v>
      </c>
      <c r="Q1075" s="40" t="s">
        <v>20</v>
      </c>
      <c r="R1075" s="40" t="s">
        <v>21</v>
      </c>
      <c r="S1075" s="40" t="s">
        <v>22</v>
      </c>
      <c r="T1075" s="123"/>
    </row>
    <row r="1076" spans="3:20" ht="15.75" x14ac:dyDescent="0.25">
      <c r="C1076" s="4" t="s">
        <v>26</v>
      </c>
      <c r="D1076" s="25">
        <v>15</v>
      </c>
      <c r="E1076" s="25">
        <v>16</v>
      </c>
      <c r="F1076" s="25">
        <v>13</v>
      </c>
      <c r="G1076" s="26">
        <f>F1076+E1076+D1076</f>
        <v>44</v>
      </c>
      <c r="H1076" s="25">
        <v>22</v>
      </c>
      <c r="I1076" s="20">
        <v>18</v>
      </c>
      <c r="J1076" s="20">
        <v>16</v>
      </c>
      <c r="K1076" s="26">
        <f>SUM(H1076:J1076)</f>
        <v>56</v>
      </c>
      <c r="L1076" s="20">
        <v>20</v>
      </c>
      <c r="M1076" s="20">
        <v>15</v>
      </c>
      <c r="N1076" s="20">
        <v>21</v>
      </c>
      <c r="O1076" s="26">
        <f>SUM(L1076:N1076)</f>
        <v>56</v>
      </c>
      <c r="P1076" s="57"/>
      <c r="Q1076" s="57"/>
      <c r="R1076" s="57"/>
      <c r="S1076" s="57">
        <f>SUM(P1076:R1076)</f>
        <v>0</v>
      </c>
      <c r="T1076" s="26">
        <f>SUM(G1076,O1076,K1076, S1076)</f>
        <v>156</v>
      </c>
    </row>
    <row r="1077" spans="3:20" ht="15.75" x14ac:dyDescent="0.25">
      <c r="C1077" s="4" t="s">
        <v>51</v>
      </c>
      <c r="D1077" s="25">
        <v>96</v>
      </c>
      <c r="E1077" s="25">
        <v>65</v>
      </c>
      <c r="F1077" s="25">
        <v>77</v>
      </c>
      <c r="G1077" s="26">
        <f>F1077+E1077+D1077</f>
        <v>238</v>
      </c>
      <c r="H1077" s="47">
        <v>74</v>
      </c>
      <c r="I1077" s="20">
        <v>77</v>
      </c>
      <c r="J1077" s="20">
        <v>82</v>
      </c>
      <c r="K1077" s="26">
        <f>SUM(H1077:J1077)</f>
        <v>233</v>
      </c>
      <c r="L1077" s="27">
        <v>86</v>
      </c>
      <c r="M1077" s="27">
        <v>77</v>
      </c>
      <c r="N1077" s="27">
        <v>82</v>
      </c>
      <c r="O1077" s="26">
        <f>SUM(L1077:N1077)</f>
        <v>245</v>
      </c>
      <c r="P1077" s="57"/>
      <c r="Q1077" s="57"/>
      <c r="R1077" s="57"/>
      <c r="S1077" s="57">
        <f>SUM(P1077:R1077)</f>
        <v>0</v>
      </c>
      <c r="T1077" s="26">
        <f>SUM(G1077,O1077,K1077, S1077)</f>
        <v>716</v>
      </c>
    </row>
    <row r="1078" spans="3:20" ht="15.75" x14ac:dyDescent="0.25">
      <c r="C1078" s="4" t="s">
        <v>52</v>
      </c>
      <c r="D1078" s="25">
        <v>14</v>
      </c>
      <c r="E1078" s="25">
        <v>12</v>
      </c>
      <c r="F1078" s="25">
        <v>14</v>
      </c>
      <c r="G1078" s="26">
        <f>F1078+E1078+D1078</f>
        <v>40</v>
      </c>
      <c r="H1078" s="25">
        <v>15</v>
      </c>
      <c r="I1078" s="25">
        <v>7</v>
      </c>
      <c r="J1078" s="25">
        <v>10</v>
      </c>
      <c r="K1078" s="26">
        <f>SUM(H1078:J1078)</f>
        <v>32</v>
      </c>
      <c r="L1078" s="20">
        <v>14</v>
      </c>
      <c r="M1078" s="20">
        <v>6</v>
      </c>
      <c r="N1078" s="20">
        <v>10</v>
      </c>
      <c r="O1078" s="26">
        <f>SUM(L1078:N1078)</f>
        <v>30</v>
      </c>
      <c r="P1078" s="57"/>
      <c r="Q1078" s="57"/>
      <c r="R1078" s="57"/>
      <c r="S1078" s="57">
        <f>SUM(P1078:R1078)</f>
        <v>0</v>
      </c>
      <c r="T1078" s="26">
        <f>SUM(G1078,O1078,K1078, S1078)</f>
        <v>102</v>
      </c>
    </row>
    <row r="1079" spans="3:20" ht="15.75" x14ac:dyDescent="0.25">
      <c r="C1079" s="4" t="s">
        <v>53</v>
      </c>
      <c r="D1079" s="25">
        <v>0</v>
      </c>
      <c r="E1079" s="25">
        <v>2</v>
      </c>
      <c r="F1079" s="25">
        <v>2</v>
      </c>
      <c r="G1079" s="26">
        <f>F1079+E1079+D1079</f>
        <v>4</v>
      </c>
      <c r="H1079" s="25">
        <v>1</v>
      </c>
      <c r="I1079" s="25">
        <v>0</v>
      </c>
      <c r="J1079" s="25">
        <v>3</v>
      </c>
      <c r="K1079" s="26">
        <f>SUM(H1079:J1079)</f>
        <v>4</v>
      </c>
      <c r="L1079" s="27">
        <v>4</v>
      </c>
      <c r="M1079" s="27">
        <v>1</v>
      </c>
      <c r="N1079" s="27">
        <v>2</v>
      </c>
      <c r="O1079" s="26">
        <f>SUM(L1079:N1079)</f>
        <v>7</v>
      </c>
      <c r="P1079" s="58"/>
      <c r="Q1079" s="58"/>
      <c r="R1079" s="58"/>
      <c r="S1079" s="57">
        <f>SUM(P1079:R1079)</f>
        <v>0</v>
      </c>
      <c r="T1079" s="26">
        <f>SUM(G1079,O1079,K1079, S1079)</f>
        <v>15</v>
      </c>
    </row>
    <row r="1080" spans="3:20" ht="15.75" x14ac:dyDescent="0.25">
      <c r="C1080" s="4" t="s">
        <v>54</v>
      </c>
      <c r="D1080" s="25">
        <v>0</v>
      </c>
      <c r="E1080" s="25">
        <v>1</v>
      </c>
      <c r="F1080" s="25">
        <v>0</v>
      </c>
      <c r="G1080" s="26">
        <f>F1080+E1080+D1080</f>
        <v>1</v>
      </c>
      <c r="H1080" s="25">
        <v>0</v>
      </c>
      <c r="I1080" s="25">
        <v>1</v>
      </c>
      <c r="J1080" s="25">
        <v>0</v>
      </c>
      <c r="K1080" s="26">
        <f>SUM(H1080:J1080)</f>
        <v>1</v>
      </c>
      <c r="L1080" s="20">
        <v>0</v>
      </c>
      <c r="M1080" s="20">
        <v>0</v>
      </c>
      <c r="N1080" s="20">
        <v>0</v>
      </c>
      <c r="O1080" s="26">
        <f>SUM(L1080:N1080)</f>
        <v>0</v>
      </c>
      <c r="P1080" s="57"/>
      <c r="Q1080" s="57"/>
      <c r="R1080" s="57"/>
      <c r="S1080" s="57">
        <f>SUM(P1080:R1080)</f>
        <v>0</v>
      </c>
      <c r="T1080" s="26">
        <f>SUM(G1080,O1080,K1080, S1080)</f>
        <v>2</v>
      </c>
    </row>
    <row r="1081" spans="3:20" ht="15.75" x14ac:dyDescent="0.25">
      <c r="C1081" s="45" t="s">
        <v>59</v>
      </c>
      <c r="D1081" s="25">
        <f t="shared" ref="D1081:O1081" si="111">SUM(D1076:D1080)</f>
        <v>125</v>
      </c>
      <c r="E1081" s="25">
        <f t="shared" si="111"/>
        <v>96</v>
      </c>
      <c r="F1081" s="25">
        <f t="shared" si="111"/>
        <v>106</v>
      </c>
      <c r="G1081" s="26">
        <f t="shared" si="111"/>
        <v>327</v>
      </c>
      <c r="H1081" s="25">
        <f t="shared" si="111"/>
        <v>112</v>
      </c>
      <c r="I1081" s="25">
        <f t="shared" si="111"/>
        <v>103</v>
      </c>
      <c r="J1081" s="25">
        <f t="shared" si="111"/>
        <v>111</v>
      </c>
      <c r="K1081" s="26">
        <f t="shared" si="111"/>
        <v>326</v>
      </c>
      <c r="L1081" s="25">
        <f t="shared" si="111"/>
        <v>124</v>
      </c>
      <c r="M1081" s="25">
        <f t="shared" si="111"/>
        <v>99</v>
      </c>
      <c r="N1081" s="25">
        <f t="shared" si="111"/>
        <v>115</v>
      </c>
      <c r="O1081" s="26">
        <f t="shared" si="111"/>
        <v>338</v>
      </c>
      <c r="P1081" s="26">
        <f t="shared" ref="P1081:S1081" si="112">SUM(P1076:P1077)</f>
        <v>0</v>
      </c>
      <c r="Q1081" s="26">
        <f t="shared" si="112"/>
        <v>0</v>
      </c>
      <c r="R1081" s="26">
        <f t="shared" si="112"/>
        <v>0</v>
      </c>
      <c r="S1081" s="26">
        <f t="shared" si="112"/>
        <v>0</v>
      </c>
      <c r="T1081" s="26">
        <f>SUM(T1076:T1080)</f>
        <v>991</v>
      </c>
    </row>
    <row r="1082" spans="3:20" ht="15.75" x14ac:dyDescent="0.25">
      <c r="C1082" s="83"/>
      <c r="D1082" s="80"/>
      <c r="E1082" s="80"/>
      <c r="F1082" s="80"/>
      <c r="G1082" s="80"/>
      <c r="H1082" s="80"/>
      <c r="I1082" s="80"/>
      <c r="J1082" s="80"/>
      <c r="K1082" s="80"/>
      <c r="L1082" s="80"/>
      <c r="M1082" s="80"/>
      <c r="N1082" s="80"/>
      <c r="O1082" s="80"/>
      <c r="P1082" s="80"/>
      <c r="Q1082" s="80"/>
      <c r="R1082" s="80"/>
      <c r="S1082" s="80"/>
      <c r="T1082" s="80"/>
    </row>
    <row r="1083" spans="3:20" ht="15.75" x14ac:dyDescent="0.25">
      <c r="C1083" s="83"/>
      <c r="D1083" s="80"/>
      <c r="E1083" s="80"/>
      <c r="F1083" s="80"/>
      <c r="G1083" s="80"/>
      <c r="H1083" s="80"/>
      <c r="I1083" s="80"/>
      <c r="J1083" s="80"/>
      <c r="K1083" s="80"/>
      <c r="L1083" s="80"/>
      <c r="M1083" s="80"/>
      <c r="N1083" s="80"/>
      <c r="O1083" s="80"/>
      <c r="P1083" s="80"/>
      <c r="Q1083" s="80"/>
      <c r="R1083" s="80"/>
      <c r="S1083" s="80"/>
      <c r="T1083" s="80"/>
    </row>
    <row r="1084" spans="3:20" ht="15.75" x14ac:dyDescent="0.25">
      <c r="C1084" s="83"/>
      <c r="D1084" s="80"/>
      <c r="E1084" s="80"/>
      <c r="F1084" s="80"/>
      <c r="G1084" s="80"/>
      <c r="H1084" s="80"/>
      <c r="I1084" s="80"/>
      <c r="J1084" s="80"/>
      <c r="K1084" s="80"/>
      <c r="L1084" s="80"/>
      <c r="M1084" s="80"/>
      <c r="N1084" s="80"/>
      <c r="O1084" s="80"/>
      <c r="P1084" s="80"/>
      <c r="Q1084" s="80"/>
      <c r="R1084" s="80"/>
      <c r="S1084" s="80"/>
      <c r="T1084" s="80"/>
    </row>
    <row r="1085" spans="3:20" ht="15.75" x14ac:dyDescent="0.25">
      <c r="C1085" s="83"/>
      <c r="D1085" s="80"/>
      <c r="E1085" s="80"/>
      <c r="F1085" s="80"/>
      <c r="G1085" s="80"/>
      <c r="H1085" s="80"/>
      <c r="I1085" s="80"/>
      <c r="J1085" s="80"/>
      <c r="K1085" s="80"/>
      <c r="L1085" s="80"/>
      <c r="M1085" s="80"/>
      <c r="N1085" s="80"/>
      <c r="O1085" s="80"/>
      <c r="P1085" s="80"/>
      <c r="Q1085" s="80"/>
      <c r="R1085" s="80"/>
      <c r="S1085" s="80"/>
      <c r="T1085" s="80"/>
    </row>
    <row r="1086" spans="3:20" ht="15.75" x14ac:dyDescent="0.25">
      <c r="C1086" s="83"/>
      <c r="D1086" s="80"/>
      <c r="E1086" s="80"/>
      <c r="F1086" s="80"/>
      <c r="G1086" s="80"/>
      <c r="H1086" s="80"/>
      <c r="I1086" s="80"/>
      <c r="J1086" s="80"/>
      <c r="K1086" s="80"/>
      <c r="L1086" s="80"/>
      <c r="M1086" s="80"/>
      <c r="N1086" s="80"/>
      <c r="O1086" s="80"/>
      <c r="P1086" s="80"/>
      <c r="Q1086" s="80"/>
      <c r="R1086" s="80"/>
      <c r="S1086" s="80"/>
      <c r="T1086" s="80"/>
    </row>
    <row r="1087" spans="3:20" ht="15.75" x14ac:dyDescent="0.25">
      <c r="C1087" s="83"/>
      <c r="D1087" s="80"/>
      <c r="E1087" s="80"/>
      <c r="F1087" s="80"/>
      <c r="G1087" s="80"/>
      <c r="H1087" s="80"/>
      <c r="I1087" s="80"/>
      <c r="J1087" s="80"/>
      <c r="K1087" s="80"/>
      <c r="L1087" s="80"/>
      <c r="M1087" s="80"/>
      <c r="N1087" s="80"/>
      <c r="O1087" s="80"/>
      <c r="P1087" s="80"/>
      <c r="Q1087" s="80"/>
      <c r="R1087" s="80"/>
      <c r="S1087" s="80"/>
      <c r="T1087" s="80"/>
    </row>
    <row r="1088" spans="3:20" ht="15.75" x14ac:dyDescent="0.25">
      <c r="C1088" s="83"/>
      <c r="D1088" s="80"/>
      <c r="E1088" s="80"/>
      <c r="F1088" s="80"/>
      <c r="G1088" s="80"/>
      <c r="H1088" s="80"/>
      <c r="I1088" s="80"/>
      <c r="J1088" s="80"/>
      <c r="K1088" s="80"/>
      <c r="L1088" s="80"/>
      <c r="M1088" s="80"/>
      <c r="N1088" s="80"/>
      <c r="O1088" s="80"/>
      <c r="P1088" s="80"/>
      <c r="Q1088" s="80"/>
      <c r="R1088" s="80"/>
      <c r="S1088" s="80"/>
      <c r="T1088" s="80"/>
    </row>
    <row r="1089" spans="3:20" ht="15.75" x14ac:dyDescent="0.25">
      <c r="C1089" s="83"/>
      <c r="D1089" s="80"/>
      <c r="E1089" s="80"/>
      <c r="F1089" s="80"/>
      <c r="G1089" s="80"/>
      <c r="H1089" s="80"/>
      <c r="I1089" s="80"/>
      <c r="J1089" s="80"/>
      <c r="K1089" s="80"/>
      <c r="L1089" s="80"/>
      <c r="M1089" s="80"/>
      <c r="N1089" s="80"/>
      <c r="O1089" s="80"/>
      <c r="P1089" s="80"/>
      <c r="Q1089" s="80"/>
      <c r="R1089" s="80"/>
      <c r="S1089" s="80"/>
      <c r="T1089" s="80"/>
    </row>
    <row r="1090" spans="3:20" ht="15.75" x14ac:dyDescent="0.25">
      <c r="C1090" s="83"/>
      <c r="D1090" s="80"/>
      <c r="E1090" s="80"/>
      <c r="F1090" s="80"/>
      <c r="G1090" s="80"/>
      <c r="H1090" s="80"/>
      <c r="I1090" s="80"/>
      <c r="J1090" s="80"/>
      <c r="K1090" s="80"/>
      <c r="L1090" s="80"/>
      <c r="M1090" s="80"/>
      <c r="N1090" s="80"/>
      <c r="O1090" s="80"/>
      <c r="P1090" s="80"/>
      <c r="Q1090" s="80"/>
      <c r="R1090" s="80"/>
      <c r="S1090" s="80"/>
      <c r="T1090" s="80"/>
    </row>
    <row r="1091" spans="3:20" ht="15.75" x14ac:dyDescent="0.25">
      <c r="C1091" s="83"/>
      <c r="D1091" s="80"/>
      <c r="E1091" s="80"/>
      <c r="F1091" s="80"/>
      <c r="G1091" s="80"/>
      <c r="H1091" s="80"/>
      <c r="I1091" s="80"/>
      <c r="J1091" s="80"/>
      <c r="K1091" s="80"/>
      <c r="L1091" s="80"/>
      <c r="M1091" s="80"/>
      <c r="N1091" s="80"/>
      <c r="O1091" s="80"/>
      <c r="P1091" s="80"/>
      <c r="Q1091" s="80"/>
      <c r="R1091" s="80"/>
      <c r="S1091" s="80"/>
      <c r="T1091" s="80"/>
    </row>
    <row r="1092" spans="3:20" ht="15.75" x14ac:dyDescent="0.25">
      <c r="C1092" s="83"/>
      <c r="D1092" s="80"/>
      <c r="E1092" s="80"/>
      <c r="F1092" s="80"/>
      <c r="G1092" s="80"/>
      <c r="H1092" s="80"/>
      <c r="I1092" s="80"/>
      <c r="J1092" s="80"/>
      <c r="K1092" s="80"/>
      <c r="L1092" s="80"/>
      <c r="M1092" s="80"/>
      <c r="N1092" s="80"/>
      <c r="O1092" s="80"/>
      <c r="P1092" s="80"/>
      <c r="Q1092" s="80"/>
      <c r="R1092" s="80"/>
      <c r="S1092" s="80"/>
      <c r="T1092" s="80"/>
    </row>
    <row r="1093" spans="3:20" ht="15.75" x14ac:dyDescent="0.25">
      <c r="C1093" s="83"/>
      <c r="D1093" s="80"/>
      <c r="E1093" s="80"/>
      <c r="F1093" s="80"/>
      <c r="G1093" s="80"/>
      <c r="H1093" s="80"/>
      <c r="I1093" s="80"/>
      <c r="J1093" s="80"/>
      <c r="K1093" s="80"/>
      <c r="L1093" s="80"/>
      <c r="M1093" s="80"/>
      <c r="N1093" s="80"/>
      <c r="O1093" s="80"/>
      <c r="P1093" s="80"/>
      <c r="Q1093" s="80"/>
      <c r="R1093" s="80"/>
      <c r="S1093" s="80"/>
      <c r="T1093" s="80"/>
    </row>
    <row r="1094" spans="3:20" ht="15.75" x14ac:dyDescent="0.25">
      <c r="C1094" s="83"/>
      <c r="D1094" s="80"/>
      <c r="E1094" s="80"/>
      <c r="F1094" s="80"/>
      <c r="G1094" s="80"/>
      <c r="H1094" s="80"/>
      <c r="I1094" s="80"/>
      <c r="J1094" s="80"/>
      <c r="K1094" s="80"/>
      <c r="L1094" s="80"/>
      <c r="M1094" s="80"/>
      <c r="N1094" s="80"/>
      <c r="O1094" s="80"/>
      <c r="P1094" s="80"/>
      <c r="Q1094" s="80"/>
      <c r="R1094" s="80"/>
      <c r="S1094" s="80"/>
      <c r="T1094" s="80"/>
    </row>
    <row r="1095" spans="3:20" ht="15.75" x14ac:dyDescent="0.25">
      <c r="C1095" s="83"/>
      <c r="D1095" s="80"/>
      <c r="E1095" s="80"/>
      <c r="F1095" s="80"/>
      <c r="G1095" s="80"/>
      <c r="H1095" s="80"/>
      <c r="I1095" s="80"/>
      <c r="J1095" s="80"/>
      <c r="K1095" s="80"/>
      <c r="L1095" s="80"/>
      <c r="M1095" s="80"/>
      <c r="N1095" s="80"/>
      <c r="O1095" s="80"/>
      <c r="P1095" s="80"/>
      <c r="Q1095" s="80"/>
      <c r="R1095" s="80"/>
      <c r="S1095" s="80"/>
      <c r="T1095" s="80"/>
    </row>
    <row r="1096" spans="3:20" ht="15.75" x14ac:dyDescent="0.25">
      <c r="C1096" s="83"/>
      <c r="D1096" s="80"/>
      <c r="E1096" s="80"/>
      <c r="F1096" s="80"/>
      <c r="G1096" s="80"/>
      <c r="H1096" s="80"/>
      <c r="I1096" s="80"/>
      <c r="J1096" s="80"/>
      <c r="K1096" s="80"/>
      <c r="L1096" s="80"/>
      <c r="M1096" s="80"/>
      <c r="N1096" s="80"/>
      <c r="O1096" s="80"/>
      <c r="P1096" s="80"/>
      <c r="Q1096" s="80"/>
      <c r="R1096" s="80"/>
      <c r="S1096" s="80"/>
      <c r="T1096" s="80"/>
    </row>
    <row r="1097" spans="3:20" ht="15.75" x14ac:dyDescent="0.25">
      <c r="C1097" s="83"/>
      <c r="D1097" s="80"/>
      <c r="E1097" s="80"/>
      <c r="F1097" s="80"/>
      <c r="G1097" s="80"/>
      <c r="H1097" s="80"/>
      <c r="I1097" s="80"/>
      <c r="J1097" s="80"/>
      <c r="K1097" s="80"/>
      <c r="L1097" s="80"/>
      <c r="M1097" s="80"/>
      <c r="N1097" s="80"/>
      <c r="O1097" s="80"/>
      <c r="P1097" s="80"/>
      <c r="Q1097" s="80"/>
      <c r="R1097" s="80"/>
      <c r="S1097" s="80"/>
      <c r="T1097" s="80"/>
    </row>
    <row r="1098" spans="3:20" ht="15.75" x14ac:dyDescent="0.25">
      <c r="C1098" s="83"/>
      <c r="D1098" s="80"/>
      <c r="E1098" s="80"/>
      <c r="F1098" s="80"/>
      <c r="G1098" s="80"/>
      <c r="H1098" s="80"/>
      <c r="I1098" s="80"/>
      <c r="J1098" s="80"/>
      <c r="K1098" s="80"/>
      <c r="L1098" s="80"/>
      <c r="M1098" s="80"/>
      <c r="N1098" s="80"/>
      <c r="O1098" s="80"/>
      <c r="P1098" s="80"/>
      <c r="Q1098" s="80"/>
      <c r="R1098" s="80"/>
      <c r="S1098" s="80"/>
      <c r="T1098" s="80"/>
    </row>
    <row r="1099" spans="3:20" ht="15.75" x14ac:dyDescent="0.25">
      <c r="C1099" s="83"/>
      <c r="D1099" s="80"/>
      <c r="E1099" s="80"/>
      <c r="F1099" s="80"/>
      <c r="G1099" s="80"/>
      <c r="H1099" s="80"/>
      <c r="I1099" s="80"/>
      <c r="J1099" s="80"/>
      <c r="K1099" s="80"/>
      <c r="L1099" s="80"/>
      <c r="M1099" s="80"/>
      <c r="N1099" s="80"/>
      <c r="O1099" s="80"/>
      <c r="P1099" s="80"/>
      <c r="Q1099" s="80"/>
      <c r="R1099" s="80"/>
      <c r="S1099" s="80"/>
      <c r="T1099" s="80"/>
    </row>
    <row r="1100" spans="3:20" ht="15.75" x14ac:dyDescent="0.25">
      <c r="C1100" s="83"/>
      <c r="D1100" s="80"/>
      <c r="E1100" s="80"/>
      <c r="F1100" s="80"/>
      <c r="G1100" s="80"/>
      <c r="H1100" s="80"/>
      <c r="I1100" s="80"/>
      <c r="J1100" s="80"/>
      <c r="K1100" s="80"/>
      <c r="L1100" s="80"/>
      <c r="M1100" s="80"/>
      <c r="N1100" s="80"/>
      <c r="O1100" s="80"/>
      <c r="P1100" s="80"/>
      <c r="Q1100" s="80"/>
      <c r="R1100" s="80"/>
      <c r="S1100" s="80"/>
      <c r="T1100" s="80"/>
    </row>
    <row r="1101" spans="3:20" ht="15.75" x14ac:dyDescent="0.25">
      <c r="C1101" s="83"/>
      <c r="D1101" s="80"/>
      <c r="E1101" s="80"/>
      <c r="F1101" s="80"/>
      <c r="G1101" s="80"/>
      <c r="H1101" s="80"/>
      <c r="I1101" s="80"/>
      <c r="J1101" s="80"/>
      <c r="K1101" s="80"/>
      <c r="L1101" s="80"/>
      <c r="M1101" s="80"/>
      <c r="N1101" s="80"/>
      <c r="O1101" s="80"/>
      <c r="P1101" s="80"/>
      <c r="Q1101" s="80"/>
      <c r="R1101" s="80"/>
      <c r="S1101" s="80"/>
      <c r="T1101" s="80"/>
    </row>
    <row r="1102" spans="3:20" ht="15.75" x14ac:dyDescent="0.25">
      <c r="C1102" s="83"/>
      <c r="D1102" s="80"/>
      <c r="E1102" s="80"/>
      <c r="F1102" s="80"/>
      <c r="G1102" s="80"/>
      <c r="H1102" s="80"/>
      <c r="I1102" s="80"/>
      <c r="J1102" s="80"/>
      <c r="K1102" s="80"/>
      <c r="L1102" s="80"/>
      <c r="M1102" s="80"/>
      <c r="N1102" s="80"/>
      <c r="O1102" s="80"/>
      <c r="P1102" s="80"/>
      <c r="Q1102" s="80"/>
      <c r="R1102" s="80"/>
      <c r="S1102" s="80"/>
      <c r="T1102" s="80"/>
    </row>
    <row r="1103" spans="3:20" ht="15.75" x14ac:dyDescent="0.25">
      <c r="C1103" s="83"/>
      <c r="D1103" s="80"/>
      <c r="E1103" s="80"/>
      <c r="F1103" s="80"/>
      <c r="G1103" s="80"/>
      <c r="H1103" s="80"/>
      <c r="I1103" s="80"/>
      <c r="J1103" s="80"/>
      <c r="K1103" s="80"/>
      <c r="L1103" s="80"/>
      <c r="M1103" s="80"/>
      <c r="N1103" s="80"/>
      <c r="O1103" s="80"/>
      <c r="P1103" s="80"/>
      <c r="Q1103" s="80"/>
      <c r="R1103" s="80"/>
      <c r="S1103" s="80"/>
      <c r="T1103" s="80"/>
    </row>
    <row r="1104" spans="3:20" ht="15.75" x14ac:dyDescent="0.25">
      <c r="C1104" s="83"/>
      <c r="D1104" s="80"/>
      <c r="E1104" s="80"/>
      <c r="F1104" s="80"/>
      <c r="G1104" s="80"/>
      <c r="H1104" s="80"/>
      <c r="I1104" s="80"/>
      <c r="J1104" s="80"/>
      <c r="K1104" s="80"/>
      <c r="L1104" s="80"/>
      <c r="M1104" s="80"/>
      <c r="N1104" s="80"/>
      <c r="O1104" s="80"/>
      <c r="P1104" s="80"/>
      <c r="Q1104" s="80"/>
      <c r="R1104" s="80"/>
      <c r="S1104" s="80"/>
      <c r="T1104" s="80"/>
    </row>
    <row r="1105" spans="3:20" ht="15.75" x14ac:dyDescent="0.25">
      <c r="C1105" s="83"/>
      <c r="D1105" s="80"/>
      <c r="E1105" s="80"/>
      <c r="F1105" s="80"/>
      <c r="G1105" s="80"/>
      <c r="H1105" s="80"/>
      <c r="I1105" s="80"/>
      <c r="J1105" s="80"/>
      <c r="K1105" s="80"/>
      <c r="L1105" s="80"/>
      <c r="M1105" s="80"/>
      <c r="N1105" s="80"/>
      <c r="O1105" s="80"/>
      <c r="P1105" s="80"/>
      <c r="Q1105" s="80"/>
      <c r="R1105" s="80"/>
      <c r="S1105" s="80"/>
      <c r="T1105" s="80"/>
    </row>
    <row r="1106" spans="3:20" ht="15.75" x14ac:dyDescent="0.25">
      <c r="C1106" s="83"/>
      <c r="D1106" s="80"/>
      <c r="E1106" s="80"/>
      <c r="F1106" s="80"/>
      <c r="G1106" s="80"/>
      <c r="H1106" s="80"/>
      <c r="I1106" s="80"/>
      <c r="J1106" s="80"/>
      <c r="K1106" s="80"/>
      <c r="L1106" s="80"/>
      <c r="M1106" s="80"/>
      <c r="N1106" s="80"/>
      <c r="O1106" s="80"/>
      <c r="P1106" s="80"/>
      <c r="Q1106" s="80"/>
      <c r="R1106" s="80"/>
      <c r="S1106" s="80"/>
      <c r="T1106" s="80"/>
    </row>
    <row r="1107" spans="3:20" ht="15.75" x14ac:dyDescent="0.25">
      <c r="C1107" s="83"/>
      <c r="D1107" s="80"/>
      <c r="E1107" s="80"/>
      <c r="F1107" s="80"/>
      <c r="G1107" s="80"/>
      <c r="H1107" s="80"/>
      <c r="I1107" s="80"/>
      <c r="J1107" s="80"/>
      <c r="K1107" s="80"/>
      <c r="L1107" s="80"/>
      <c r="M1107" s="80"/>
      <c r="N1107" s="80"/>
      <c r="O1107" s="80"/>
      <c r="P1107" s="80"/>
      <c r="Q1107" s="80"/>
      <c r="R1107" s="80"/>
      <c r="S1107" s="80"/>
      <c r="T1107" s="80"/>
    </row>
    <row r="1108" spans="3:20" ht="15.75" x14ac:dyDescent="0.25">
      <c r="C1108" s="83"/>
      <c r="D1108" s="80"/>
      <c r="E1108" s="80"/>
      <c r="F1108" s="80"/>
      <c r="G1108" s="80"/>
      <c r="H1108" s="80"/>
      <c r="I1108" s="80"/>
      <c r="J1108" s="80"/>
      <c r="K1108" s="80"/>
      <c r="L1108" s="80"/>
      <c r="M1108" s="80"/>
      <c r="N1108" s="80"/>
      <c r="O1108" s="80"/>
      <c r="P1108" s="80"/>
      <c r="Q1108" s="80"/>
      <c r="R1108" s="80"/>
      <c r="S1108" s="80"/>
      <c r="T1108" s="80"/>
    </row>
    <row r="1109" spans="3:20" ht="15.75" x14ac:dyDescent="0.25">
      <c r="C1109" s="83"/>
      <c r="D1109" s="80"/>
      <c r="E1109" s="80"/>
      <c r="F1109" s="80"/>
      <c r="G1109" s="80"/>
      <c r="H1109" s="80"/>
      <c r="I1109" s="80"/>
      <c r="J1109" s="80"/>
      <c r="K1109" s="80"/>
      <c r="L1109" s="80"/>
      <c r="M1109" s="80"/>
      <c r="N1109" s="80"/>
      <c r="O1109" s="80"/>
      <c r="P1109" s="80"/>
      <c r="Q1109" s="80"/>
      <c r="R1109" s="80"/>
      <c r="S1109" s="80"/>
      <c r="T1109" s="80"/>
    </row>
    <row r="1110" spans="3:20" ht="15.75" x14ac:dyDescent="0.25">
      <c r="C1110" s="83"/>
      <c r="D1110" s="80"/>
      <c r="E1110" s="80"/>
      <c r="F1110" s="80"/>
      <c r="G1110" s="80"/>
      <c r="H1110" s="80"/>
      <c r="I1110" s="80"/>
      <c r="J1110" s="80"/>
      <c r="K1110" s="80"/>
      <c r="L1110" s="80"/>
      <c r="M1110" s="80"/>
      <c r="N1110" s="80"/>
      <c r="O1110" s="80"/>
      <c r="P1110" s="80"/>
      <c r="Q1110" s="80"/>
      <c r="R1110" s="80"/>
      <c r="S1110" s="80"/>
      <c r="T1110" s="80"/>
    </row>
    <row r="1111" spans="3:20" ht="15.75" x14ac:dyDescent="0.25">
      <c r="C1111" s="83"/>
      <c r="D1111" s="80"/>
      <c r="E1111" s="80"/>
      <c r="F1111" s="80"/>
      <c r="G1111" s="80"/>
      <c r="H1111" s="80"/>
      <c r="I1111" s="80"/>
      <c r="J1111" s="80"/>
      <c r="K1111" s="80"/>
      <c r="L1111" s="80"/>
      <c r="M1111" s="80"/>
      <c r="N1111" s="80"/>
      <c r="O1111" s="80"/>
      <c r="P1111" s="80"/>
      <c r="Q1111" s="80"/>
      <c r="R1111" s="80"/>
      <c r="S1111" s="80"/>
      <c r="T1111" s="80"/>
    </row>
    <row r="1112" spans="3:20" ht="15.75" x14ac:dyDescent="0.25">
      <c r="C1112" s="83"/>
      <c r="D1112" s="80"/>
      <c r="E1112" s="80"/>
      <c r="F1112" s="80"/>
      <c r="G1112" s="80"/>
      <c r="H1112" s="80"/>
      <c r="I1112" s="80"/>
      <c r="J1112" s="80"/>
      <c r="K1112" s="80"/>
      <c r="L1112" s="80"/>
      <c r="M1112" s="80"/>
      <c r="N1112" s="80"/>
      <c r="O1112" s="80"/>
      <c r="P1112" s="80"/>
      <c r="Q1112" s="80"/>
      <c r="R1112" s="80"/>
      <c r="S1112" s="80"/>
      <c r="T1112" s="80"/>
    </row>
    <row r="1113" spans="3:20" ht="15.75" x14ac:dyDescent="0.25">
      <c r="C1113" s="83"/>
      <c r="D1113" s="80"/>
      <c r="E1113" s="80"/>
      <c r="F1113" s="80"/>
      <c r="G1113" s="80"/>
      <c r="H1113" s="80"/>
      <c r="I1113" s="80"/>
      <c r="J1113" s="80"/>
      <c r="K1113" s="80"/>
      <c r="L1113" s="80"/>
      <c r="M1113" s="80"/>
      <c r="N1113" s="80"/>
      <c r="O1113" s="80"/>
      <c r="P1113" s="80"/>
      <c r="Q1113" s="80"/>
      <c r="R1113" s="80"/>
      <c r="S1113" s="80"/>
      <c r="T1113" s="80"/>
    </row>
    <row r="1114" spans="3:20" ht="15.75" x14ac:dyDescent="0.25">
      <c r="C1114" s="83"/>
      <c r="D1114" s="80"/>
      <c r="E1114" s="80"/>
      <c r="F1114" s="80"/>
      <c r="G1114" s="80"/>
      <c r="H1114" s="80"/>
      <c r="I1114" s="80"/>
      <c r="J1114" s="80"/>
      <c r="K1114" s="80"/>
      <c r="L1114" s="80"/>
      <c r="M1114" s="80"/>
      <c r="N1114" s="80"/>
      <c r="O1114" s="80"/>
      <c r="P1114" s="80"/>
      <c r="Q1114" s="80"/>
      <c r="R1114" s="80"/>
      <c r="S1114" s="80"/>
      <c r="T1114" s="80"/>
    </row>
    <row r="1115" spans="3:20" ht="15.75" x14ac:dyDescent="0.25">
      <c r="C1115" s="83"/>
      <c r="D1115" s="80"/>
      <c r="E1115" s="80"/>
      <c r="F1115" s="80"/>
      <c r="G1115" s="80"/>
      <c r="H1115" s="80"/>
      <c r="I1115" s="80"/>
      <c r="J1115" s="80"/>
      <c r="K1115" s="80"/>
      <c r="L1115" s="80"/>
      <c r="M1115" s="80"/>
      <c r="N1115" s="80"/>
      <c r="O1115" s="80"/>
      <c r="P1115" s="80"/>
      <c r="Q1115" s="80"/>
      <c r="R1115" s="80"/>
      <c r="S1115" s="80"/>
      <c r="T1115" s="80"/>
    </row>
    <row r="1117" spans="3:20" ht="15.75" thickBot="1" x14ac:dyDescent="0.3">
      <c r="T1117" s="106"/>
    </row>
    <row r="1118" spans="3:20" ht="15.75" x14ac:dyDescent="0.25">
      <c r="C1118" s="115" t="s">
        <v>84</v>
      </c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Q1118" s="116"/>
      <c r="R1118" s="116"/>
      <c r="S1118" s="116"/>
      <c r="T1118" s="117"/>
    </row>
    <row r="1119" spans="3:20" ht="15.75" x14ac:dyDescent="0.25">
      <c r="C1119" s="118" t="s">
        <v>61</v>
      </c>
      <c r="D1119" s="120" t="s">
        <v>2</v>
      </c>
      <c r="E1119" s="120"/>
      <c r="F1119" s="120"/>
      <c r="G1119" s="120"/>
      <c r="H1119" s="120" t="s">
        <v>3</v>
      </c>
      <c r="I1119" s="120"/>
      <c r="J1119" s="120"/>
      <c r="K1119" s="120"/>
      <c r="L1119" s="120" t="s">
        <v>4</v>
      </c>
      <c r="M1119" s="120"/>
      <c r="N1119" s="120"/>
      <c r="O1119" s="120"/>
      <c r="P1119" s="120" t="s">
        <v>5</v>
      </c>
      <c r="Q1119" s="120"/>
      <c r="R1119" s="120"/>
      <c r="S1119" s="120"/>
      <c r="T1119" s="122" t="s">
        <v>6</v>
      </c>
    </row>
    <row r="1120" spans="3:20" ht="16.5" thickBot="1" x14ac:dyDescent="0.3">
      <c r="C1120" s="119"/>
      <c r="D1120" s="40" t="s">
        <v>7</v>
      </c>
      <c r="E1120" s="40" t="s">
        <v>8</v>
      </c>
      <c r="F1120" s="40" t="s">
        <v>9</v>
      </c>
      <c r="G1120" s="40" t="s">
        <v>10</v>
      </c>
      <c r="H1120" s="40" t="s">
        <v>11</v>
      </c>
      <c r="I1120" s="40" t="s">
        <v>12</v>
      </c>
      <c r="J1120" s="40" t="s">
        <v>13</v>
      </c>
      <c r="K1120" s="40" t="s">
        <v>14</v>
      </c>
      <c r="L1120" s="40" t="s">
        <v>15</v>
      </c>
      <c r="M1120" s="40" t="s">
        <v>16</v>
      </c>
      <c r="N1120" s="40" t="s">
        <v>17</v>
      </c>
      <c r="O1120" s="40" t="s">
        <v>18</v>
      </c>
      <c r="P1120" s="40" t="s">
        <v>19</v>
      </c>
      <c r="Q1120" s="40" t="s">
        <v>20</v>
      </c>
      <c r="R1120" s="40" t="s">
        <v>21</v>
      </c>
      <c r="S1120" s="40" t="s">
        <v>22</v>
      </c>
      <c r="T1120" s="123"/>
    </row>
    <row r="1121" spans="3:20" ht="15.75" x14ac:dyDescent="0.25">
      <c r="C1121" s="4" t="s">
        <v>24</v>
      </c>
      <c r="D1121" s="25">
        <v>172</v>
      </c>
      <c r="E1121" s="25">
        <v>149</v>
      </c>
      <c r="F1121" s="25">
        <v>202</v>
      </c>
      <c r="G1121" s="26">
        <f>+SUM(D1121:F1121)</f>
        <v>523</v>
      </c>
      <c r="H1121" s="25">
        <v>168</v>
      </c>
      <c r="I1121" s="25">
        <v>182</v>
      </c>
      <c r="J1121" s="25">
        <v>208</v>
      </c>
      <c r="K1121" s="26">
        <f>SUM(H1121:J1121)</f>
        <v>558</v>
      </c>
      <c r="L1121" s="25">
        <v>179</v>
      </c>
      <c r="M1121" s="25">
        <v>206</v>
      </c>
      <c r="N1121" s="25">
        <v>172</v>
      </c>
      <c r="O1121" s="26">
        <f>SUM(L1121:N1121)</f>
        <v>557</v>
      </c>
      <c r="P1121" s="57"/>
      <c r="Q1121" s="57"/>
      <c r="R1121" s="57"/>
      <c r="S1121" s="57">
        <f>SUM(P1121:R1121)</f>
        <v>0</v>
      </c>
      <c r="T1121" s="26">
        <f>SUM(G1121,O1121,K1121, S1121)</f>
        <v>1638</v>
      </c>
    </row>
    <row r="1122" spans="3:20" ht="15.75" x14ac:dyDescent="0.25">
      <c r="C1122" s="4" t="s">
        <v>85</v>
      </c>
      <c r="D1122" s="25">
        <v>912</v>
      </c>
      <c r="E1122" s="25">
        <v>652</v>
      </c>
      <c r="F1122" s="25">
        <v>644</v>
      </c>
      <c r="G1122" s="26">
        <f>+SUM(D1122:F1122)</f>
        <v>2208</v>
      </c>
      <c r="H1122" s="25">
        <v>617</v>
      </c>
      <c r="I1122" s="25">
        <v>422</v>
      </c>
      <c r="J1122" s="25">
        <v>481</v>
      </c>
      <c r="K1122" s="26">
        <f>SUM(H1122:J1122)</f>
        <v>1520</v>
      </c>
      <c r="L1122" s="25">
        <v>474</v>
      </c>
      <c r="M1122" s="25">
        <v>505</v>
      </c>
      <c r="N1122" s="25">
        <v>531</v>
      </c>
      <c r="O1122" s="26">
        <f>SUM(L1122:N1122)</f>
        <v>1510</v>
      </c>
      <c r="P1122" s="57"/>
      <c r="Q1122" s="57"/>
      <c r="R1122" s="57"/>
      <c r="S1122" s="57">
        <f>SUM(P1122:R1122)</f>
        <v>0</v>
      </c>
      <c r="T1122" s="26">
        <f>SUM(G1122,O1122,K1122, S1122)</f>
        <v>5238</v>
      </c>
    </row>
    <row r="1123" spans="3:20" ht="15.75" x14ac:dyDescent="0.25">
      <c r="C1123" s="4" t="s">
        <v>26</v>
      </c>
      <c r="D1123" s="25">
        <v>13</v>
      </c>
      <c r="E1123" s="25">
        <v>12</v>
      </c>
      <c r="F1123" s="25">
        <v>27</v>
      </c>
      <c r="G1123" s="26">
        <f>+SUM(D1123:F1123)</f>
        <v>52</v>
      </c>
      <c r="H1123" s="25">
        <v>37</v>
      </c>
      <c r="I1123" s="25">
        <v>35</v>
      </c>
      <c r="J1123" s="25">
        <v>38</v>
      </c>
      <c r="K1123" s="26">
        <f>SUM(H1123:J1123)</f>
        <v>110</v>
      </c>
      <c r="L1123" s="25">
        <v>27</v>
      </c>
      <c r="M1123" s="25">
        <v>26</v>
      </c>
      <c r="N1123" s="25">
        <v>21</v>
      </c>
      <c r="O1123" s="26">
        <f>SUM(L1123:N1123)</f>
        <v>74</v>
      </c>
      <c r="P1123" s="57"/>
      <c r="Q1123" s="57"/>
      <c r="R1123" s="57"/>
      <c r="S1123" s="57">
        <f>SUM(P1123:R1123)</f>
        <v>0</v>
      </c>
      <c r="T1123" s="26">
        <f>SUM(G1123,O1123,K1123, S1123)</f>
        <v>236</v>
      </c>
    </row>
    <row r="1124" spans="3:20" ht="15.75" x14ac:dyDescent="0.25">
      <c r="C1124" s="4" t="s">
        <v>86</v>
      </c>
      <c r="D1124" s="25">
        <v>50</v>
      </c>
      <c r="E1124" s="25">
        <v>36</v>
      </c>
      <c r="F1124" s="25">
        <v>54</v>
      </c>
      <c r="G1124" s="26">
        <f>+SUM(D1124:F1124)</f>
        <v>140</v>
      </c>
      <c r="H1124" s="25">
        <v>19</v>
      </c>
      <c r="I1124" s="25">
        <v>15</v>
      </c>
      <c r="J1124" s="25">
        <v>21</v>
      </c>
      <c r="K1124" s="26">
        <f>SUM(H1124:J1124)</f>
        <v>55</v>
      </c>
      <c r="L1124" s="25">
        <v>27</v>
      </c>
      <c r="M1124" s="25">
        <v>13</v>
      </c>
      <c r="N1124" s="25">
        <v>31</v>
      </c>
      <c r="O1124" s="26">
        <f>SUM(L1124:N1124)</f>
        <v>71</v>
      </c>
      <c r="P1124" s="59"/>
      <c r="Q1124" s="59"/>
      <c r="R1124" s="59"/>
      <c r="S1124" s="57">
        <f>SUM(P1124:R1124)</f>
        <v>0</v>
      </c>
      <c r="T1124" s="26">
        <f>SUM(G1124,O1124,K1124, S1124)</f>
        <v>266</v>
      </c>
    </row>
    <row r="1125" spans="3:20" ht="15.75" x14ac:dyDescent="0.25">
      <c r="C1125" s="45" t="s">
        <v>59</v>
      </c>
      <c r="D1125" s="25">
        <f t="shared" ref="D1125:T1125" si="113">SUM(D1121:D1124)</f>
        <v>1147</v>
      </c>
      <c r="E1125" s="25">
        <f t="shared" si="113"/>
        <v>849</v>
      </c>
      <c r="F1125" s="25">
        <f t="shared" si="113"/>
        <v>927</v>
      </c>
      <c r="G1125" s="26">
        <f t="shared" si="113"/>
        <v>2923</v>
      </c>
      <c r="H1125" s="107">
        <f t="shared" si="113"/>
        <v>841</v>
      </c>
      <c r="I1125" s="107">
        <f t="shared" si="113"/>
        <v>654</v>
      </c>
      <c r="J1125" s="107">
        <f t="shared" si="113"/>
        <v>748</v>
      </c>
      <c r="K1125" s="26">
        <f t="shared" si="113"/>
        <v>2243</v>
      </c>
      <c r="L1125" s="107">
        <f t="shared" si="113"/>
        <v>707</v>
      </c>
      <c r="M1125" s="107">
        <f t="shared" si="113"/>
        <v>750</v>
      </c>
      <c r="N1125" s="107">
        <f t="shared" si="113"/>
        <v>755</v>
      </c>
      <c r="O1125" s="26">
        <f t="shared" si="113"/>
        <v>2212</v>
      </c>
      <c r="P1125" s="26">
        <f t="shared" si="113"/>
        <v>0</v>
      </c>
      <c r="Q1125" s="26">
        <f t="shared" si="113"/>
        <v>0</v>
      </c>
      <c r="R1125" s="26">
        <f t="shared" si="113"/>
        <v>0</v>
      </c>
      <c r="S1125" s="26">
        <f t="shared" si="113"/>
        <v>0</v>
      </c>
      <c r="T1125" s="26">
        <f t="shared" si="113"/>
        <v>7378</v>
      </c>
    </row>
    <row r="1166" spans="3:20" ht="15.75" thickBot="1" x14ac:dyDescent="0.3"/>
    <row r="1167" spans="3:20" ht="15.75" x14ac:dyDescent="0.25">
      <c r="C1167" s="115" t="s">
        <v>143</v>
      </c>
      <c r="D1167" s="116"/>
      <c r="E1167" s="116"/>
      <c r="F1167" s="116"/>
      <c r="G1167" s="116"/>
      <c r="H1167" s="116"/>
      <c r="I1167" s="116"/>
      <c r="J1167" s="116"/>
      <c r="K1167" s="116"/>
      <c r="L1167" s="116"/>
      <c r="M1167" s="116"/>
      <c r="N1167" s="116"/>
      <c r="O1167" s="116"/>
      <c r="P1167" s="116"/>
      <c r="Q1167" s="116"/>
      <c r="R1167" s="116"/>
      <c r="S1167" s="116"/>
      <c r="T1167" s="117"/>
    </row>
    <row r="1168" spans="3:20" ht="15.75" x14ac:dyDescent="0.25">
      <c r="C1168" s="118" t="s">
        <v>61</v>
      </c>
      <c r="D1168" s="120" t="s">
        <v>2</v>
      </c>
      <c r="E1168" s="120"/>
      <c r="F1168" s="120"/>
      <c r="G1168" s="120"/>
      <c r="H1168" s="120" t="s">
        <v>3</v>
      </c>
      <c r="I1168" s="120"/>
      <c r="J1168" s="120"/>
      <c r="K1168" s="120"/>
      <c r="L1168" s="121" t="s">
        <v>4</v>
      </c>
      <c r="M1168" s="121"/>
      <c r="N1168" s="121"/>
      <c r="O1168" s="121"/>
      <c r="P1168" s="120" t="s">
        <v>5</v>
      </c>
      <c r="Q1168" s="120"/>
      <c r="R1168" s="120"/>
      <c r="S1168" s="120"/>
      <c r="T1168" s="122" t="s">
        <v>6</v>
      </c>
    </row>
    <row r="1169" spans="3:20" ht="16.5" thickBot="1" x14ac:dyDescent="0.3">
      <c r="C1169" s="119"/>
      <c r="D1169" s="40" t="s">
        <v>7</v>
      </c>
      <c r="E1169" s="40" t="s">
        <v>8</v>
      </c>
      <c r="F1169" s="40" t="s">
        <v>9</v>
      </c>
      <c r="G1169" s="40" t="s">
        <v>10</v>
      </c>
      <c r="H1169" s="40" t="s">
        <v>11</v>
      </c>
      <c r="I1169" s="40" t="s">
        <v>12</v>
      </c>
      <c r="J1169" s="40" t="s">
        <v>13</v>
      </c>
      <c r="K1169" s="40" t="s">
        <v>14</v>
      </c>
      <c r="L1169" s="108" t="s">
        <v>15</v>
      </c>
      <c r="M1169" s="108" t="s">
        <v>16</v>
      </c>
      <c r="N1169" s="108" t="s">
        <v>17</v>
      </c>
      <c r="O1169" s="108" t="s">
        <v>18</v>
      </c>
      <c r="P1169" s="40" t="s">
        <v>19</v>
      </c>
      <c r="Q1169" s="40" t="s">
        <v>20</v>
      </c>
      <c r="R1169" s="40" t="s">
        <v>21</v>
      </c>
      <c r="S1169" s="40" t="s">
        <v>22</v>
      </c>
      <c r="T1169" s="123"/>
    </row>
    <row r="1170" spans="3:20" ht="15.75" x14ac:dyDescent="0.25">
      <c r="C1170" s="4" t="s">
        <v>26</v>
      </c>
      <c r="D1170" s="25"/>
      <c r="E1170" s="25"/>
      <c r="F1170" s="25"/>
      <c r="G1170" s="26"/>
      <c r="H1170" s="25"/>
      <c r="I1170" s="20"/>
      <c r="J1170" s="20"/>
      <c r="K1170" s="26"/>
      <c r="L1170" s="20">
        <v>0</v>
      </c>
      <c r="M1170" s="20">
        <v>0</v>
      </c>
      <c r="N1170" s="20">
        <v>0</v>
      </c>
      <c r="O1170" s="26">
        <f>SUM(L1170:N1170)</f>
        <v>0</v>
      </c>
      <c r="P1170" s="101"/>
      <c r="Q1170" s="101"/>
      <c r="R1170" s="101"/>
      <c r="S1170" s="101"/>
      <c r="T1170" s="26">
        <f>G1170+K1170+O1170+S1170</f>
        <v>0</v>
      </c>
    </row>
    <row r="1171" spans="3:20" ht="15.75" x14ac:dyDescent="0.25">
      <c r="C1171" s="4" t="s">
        <v>51</v>
      </c>
      <c r="D1171" s="25"/>
      <c r="E1171" s="25"/>
      <c r="F1171" s="25"/>
      <c r="G1171" s="26"/>
      <c r="H1171" s="47"/>
      <c r="I1171" s="20"/>
      <c r="J1171" s="20"/>
      <c r="K1171" s="26"/>
      <c r="L1171" s="27">
        <v>18</v>
      </c>
      <c r="M1171" s="27">
        <v>11</v>
      </c>
      <c r="N1171" s="27">
        <v>9</v>
      </c>
      <c r="O1171" s="26">
        <f t="shared" ref="O1171:O1174" si="114">SUM(L1171:N1171)</f>
        <v>38</v>
      </c>
      <c r="P1171" s="101"/>
      <c r="Q1171" s="101"/>
      <c r="R1171" s="101"/>
      <c r="S1171" s="101"/>
      <c r="T1171" s="26">
        <f>G1171+K1171+O1171+S1171</f>
        <v>38</v>
      </c>
    </row>
    <row r="1172" spans="3:20" ht="15.75" x14ac:dyDescent="0.25">
      <c r="C1172" s="4" t="s">
        <v>52</v>
      </c>
      <c r="D1172" s="25"/>
      <c r="E1172" s="25"/>
      <c r="F1172" s="25"/>
      <c r="G1172" s="26"/>
      <c r="H1172" s="25"/>
      <c r="I1172" s="25"/>
      <c r="J1172" s="25"/>
      <c r="K1172" s="26"/>
      <c r="L1172" s="20">
        <v>4</v>
      </c>
      <c r="M1172" s="20">
        <v>2</v>
      </c>
      <c r="N1172" s="20">
        <v>0</v>
      </c>
      <c r="O1172" s="26">
        <f t="shared" si="114"/>
        <v>6</v>
      </c>
      <c r="P1172" s="101"/>
      <c r="Q1172" s="101"/>
      <c r="R1172" s="101"/>
      <c r="S1172" s="101"/>
      <c r="T1172" s="26">
        <f>G1172+K1172+O1172+S1172</f>
        <v>6</v>
      </c>
    </row>
    <row r="1173" spans="3:20" ht="15.75" x14ac:dyDescent="0.25">
      <c r="C1173" s="4" t="s">
        <v>53</v>
      </c>
      <c r="D1173" s="25"/>
      <c r="E1173" s="25"/>
      <c r="F1173" s="25"/>
      <c r="G1173" s="26"/>
      <c r="H1173" s="25"/>
      <c r="I1173" s="25"/>
      <c r="J1173" s="25"/>
      <c r="K1173" s="26"/>
      <c r="L1173" s="27">
        <v>1</v>
      </c>
      <c r="M1173" s="27">
        <v>0</v>
      </c>
      <c r="N1173" s="27">
        <v>0</v>
      </c>
      <c r="O1173" s="26">
        <f t="shared" si="114"/>
        <v>1</v>
      </c>
      <c r="P1173" s="102"/>
      <c r="Q1173" s="102"/>
      <c r="R1173" s="102"/>
      <c r="S1173" s="101"/>
      <c r="T1173" s="26">
        <f>G1173+K1173+O1173+S1173</f>
        <v>1</v>
      </c>
    </row>
    <row r="1174" spans="3:20" ht="15.75" x14ac:dyDescent="0.25">
      <c r="C1174" s="4" t="s">
        <v>54</v>
      </c>
      <c r="D1174" s="25"/>
      <c r="E1174" s="25"/>
      <c r="F1174" s="25"/>
      <c r="G1174" s="26"/>
      <c r="H1174" s="25"/>
      <c r="I1174" s="25"/>
      <c r="J1174" s="25"/>
      <c r="K1174" s="26"/>
      <c r="L1174" s="20">
        <v>0</v>
      </c>
      <c r="M1174" s="20">
        <v>0</v>
      </c>
      <c r="N1174" s="20">
        <v>0</v>
      </c>
      <c r="O1174" s="26">
        <f t="shared" si="114"/>
        <v>0</v>
      </c>
      <c r="P1174" s="101"/>
      <c r="Q1174" s="101"/>
      <c r="R1174" s="101"/>
      <c r="S1174" s="101"/>
      <c r="T1174" s="26">
        <f>G1174+K1174+O1174+S1174</f>
        <v>0</v>
      </c>
    </row>
    <row r="1175" spans="3:20" ht="15.75" x14ac:dyDescent="0.25">
      <c r="C1175" s="45" t="s">
        <v>59</v>
      </c>
      <c r="D1175" s="26"/>
      <c r="E1175" s="26"/>
      <c r="F1175" s="26"/>
      <c r="G1175" s="26"/>
      <c r="H1175" s="26"/>
      <c r="I1175" s="26"/>
      <c r="J1175" s="26"/>
      <c r="K1175" s="26"/>
      <c r="L1175" s="25">
        <f>SUM(L1170:L1174)</f>
        <v>23</v>
      </c>
      <c r="M1175" s="25">
        <f t="shared" ref="M1175:O1175" si="115">SUM(M1170:M1174)</f>
        <v>13</v>
      </c>
      <c r="N1175" s="25">
        <f t="shared" si="115"/>
        <v>9</v>
      </c>
      <c r="O1175" s="26">
        <f t="shared" si="115"/>
        <v>45</v>
      </c>
      <c r="P1175" s="26"/>
      <c r="Q1175" s="26"/>
      <c r="R1175" s="26"/>
      <c r="S1175" s="26"/>
      <c r="T1175" s="26">
        <f>SUM(T1170:T1174)</f>
        <v>45</v>
      </c>
    </row>
    <row r="1180" spans="3:20" ht="15.75" thickBot="1" x14ac:dyDescent="0.3"/>
    <row r="1181" spans="3:20" ht="15.75" x14ac:dyDescent="0.25">
      <c r="C1181" s="115" t="s">
        <v>144</v>
      </c>
      <c r="D1181" s="116"/>
      <c r="E1181" s="116"/>
      <c r="F1181" s="116"/>
      <c r="G1181" s="116"/>
      <c r="H1181" s="116"/>
      <c r="I1181" s="116"/>
      <c r="J1181" s="116"/>
      <c r="K1181" s="116"/>
      <c r="L1181" s="116"/>
      <c r="M1181" s="116"/>
      <c r="N1181" s="116"/>
      <c r="O1181" s="116"/>
      <c r="P1181" s="116"/>
      <c r="Q1181" s="116"/>
      <c r="R1181" s="116"/>
      <c r="S1181" s="116"/>
      <c r="T1181" s="117"/>
    </row>
    <row r="1182" spans="3:20" ht="15.75" x14ac:dyDescent="0.25">
      <c r="C1182" s="118" t="s">
        <v>61</v>
      </c>
      <c r="D1182" s="120" t="s">
        <v>2</v>
      </c>
      <c r="E1182" s="120"/>
      <c r="F1182" s="120"/>
      <c r="G1182" s="120"/>
      <c r="H1182" s="120" t="s">
        <v>3</v>
      </c>
      <c r="I1182" s="120"/>
      <c r="J1182" s="120"/>
      <c r="K1182" s="120"/>
      <c r="L1182" s="121" t="s">
        <v>4</v>
      </c>
      <c r="M1182" s="121"/>
      <c r="N1182" s="121"/>
      <c r="O1182" s="121"/>
      <c r="P1182" s="120" t="s">
        <v>5</v>
      </c>
      <c r="Q1182" s="120"/>
      <c r="R1182" s="120"/>
      <c r="S1182" s="120"/>
      <c r="T1182" s="122" t="s">
        <v>6</v>
      </c>
    </row>
    <row r="1183" spans="3:20" ht="16.5" thickBot="1" x14ac:dyDescent="0.3">
      <c r="C1183" s="119"/>
      <c r="D1183" s="40" t="s">
        <v>7</v>
      </c>
      <c r="E1183" s="40" t="s">
        <v>8</v>
      </c>
      <c r="F1183" s="40" t="s">
        <v>9</v>
      </c>
      <c r="G1183" s="40" t="s">
        <v>10</v>
      </c>
      <c r="H1183" s="40" t="s">
        <v>11</v>
      </c>
      <c r="I1183" s="40" t="s">
        <v>12</v>
      </c>
      <c r="J1183" s="40" t="s">
        <v>13</v>
      </c>
      <c r="K1183" s="40" t="s">
        <v>14</v>
      </c>
      <c r="L1183" s="108" t="s">
        <v>15</v>
      </c>
      <c r="M1183" s="108" t="s">
        <v>16</v>
      </c>
      <c r="N1183" s="108" t="s">
        <v>17</v>
      </c>
      <c r="O1183" s="108" t="s">
        <v>18</v>
      </c>
      <c r="P1183" s="40" t="s">
        <v>19</v>
      </c>
      <c r="Q1183" s="40" t="s">
        <v>20</v>
      </c>
      <c r="R1183" s="40" t="s">
        <v>21</v>
      </c>
      <c r="S1183" s="40" t="s">
        <v>22</v>
      </c>
      <c r="T1183" s="123"/>
    </row>
    <row r="1184" spans="3:20" ht="15.75" x14ac:dyDescent="0.25">
      <c r="C1184" s="4" t="s">
        <v>26</v>
      </c>
      <c r="D1184" s="25"/>
      <c r="E1184" s="25"/>
      <c r="F1184" s="25"/>
      <c r="G1184" s="26"/>
      <c r="H1184" s="25"/>
      <c r="I1184" s="20"/>
      <c r="J1184" s="20"/>
      <c r="K1184" s="26"/>
      <c r="L1184" s="20">
        <v>0</v>
      </c>
      <c r="M1184" s="20">
        <v>0</v>
      </c>
      <c r="N1184" s="20">
        <v>0</v>
      </c>
      <c r="O1184" s="26">
        <f>SUM(L1184:N1184)</f>
        <v>0</v>
      </c>
      <c r="P1184" s="101"/>
      <c r="Q1184" s="101"/>
      <c r="R1184" s="101"/>
      <c r="S1184" s="101"/>
      <c r="T1184" s="26">
        <v>0</v>
      </c>
    </row>
    <row r="1185" spans="3:20" ht="15.75" x14ac:dyDescent="0.25">
      <c r="C1185" s="4" t="s">
        <v>51</v>
      </c>
      <c r="D1185" s="25"/>
      <c r="E1185" s="25"/>
      <c r="F1185" s="25"/>
      <c r="G1185" s="26"/>
      <c r="H1185" s="47"/>
      <c r="I1185" s="20"/>
      <c r="J1185" s="20"/>
      <c r="K1185" s="26"/>
      <c r="L1185" s="27">
        <v>26</v>
      </c>
      <c r="M1185" s="27">
        <v>20</v>
      </c>
      <c r="N1185" s="27">
        <v>26</v>
      </c>
      <c r="O1185" s="26">
        <f t="shared" ref="O1185:O1188" si="116">SUM(L1185:N1185)</f>
        <v>72</v>
      </c>
      <c r="P1185" s="101"/>
      <c r="Q1185" s="101"/>
      <c r="R1185" s="101"/>
      <c r="S1185" s="101"/>
      <c r="T1185" s="26">
        <v>72</v>
      </c>
    </row>
    <row r="1186" spans="3:20" ht="15.75" x14ac:dyDescent="0.25">
      <c r="C1186" s="4" t="s">
        <v>52</v>
      </c>
      <c r="D1186" s="25"/>
      <c r="E1186" s="25"/>
      <c r="F1186" s="25"/>
      <c r="G1186" s="26"/>
      <c r="H1186" s="25"/>
      <c r="I1186" s="25"/>
      <c r="J1186" s="25"/>
      <c r="K1186" s="26"/>
      <c r="L1186" s="20">
        <v>1</v>
      </c>
      <c r="M1186" s="20">
        <v>2</v>
      </c>
      <c r="N1186" s="20">
        <v>0</v>
      </c>
      <c r="O1186" s="26">
        <f t="shared" si="116"/>
        <v>3</v>
      </c>
      <c r="P1186" s="101"/>
      <c r="Q1186" s="101"/>
      <c r="R1186" s="101"/>
      <c r="S1186" s="101"/>
      <c r="T1186" s="26">
        <v>3</v>
      </c>
    </row>
    <row r="1187" spans="3:20" ht="15.75" x14ac:dyDescent="0.25">
      <c r="C1187" s="4" t="s">
        <v>53</v>
      </c>
      <c r="D1187" s="25"/>
      <c r="E1187" s="25"/>
      <c r="F1187" s="25"/>
      <c r="G1187" s="26"/>
      <c r="H1187" s="25"/>
      <c r="I1187" s="25"/>
      <c r="J1187" s="25"/>
      <c r="K1187" s="26"/>
      <c r="L1187" s="27">
        <v>0</v>
      </c>
      <c r="M1187" s="27">
        <v>1</v>
      </c>
      <c r="N1187" s="27">
        <v>0</v>
      </c>
      <c r="O1187" s="26">
        <f t="shared" si="116"/>
        <v>1</v>
      </c>
      <c r="P1187" s="102"/>
      <c r="Q1187" s="102"/>
      <c r="R1187" s="102"/>
      <c r="S1187" s="101"/>
      <c r="T1187" s="26">
        <v>1</v>
      </c>
    </row>
    <row r="1188" spans="3:20" ht="15.75" x14ac:dyDescent="0.25">
      <c r="C1188" s="4" t="s">
        <v>54</v>
      </c>
      <c r="D1188" s="25"/>
      <c r="E1188" s="25"/>
      <c r="F1188" s="25"/>
      <c r="G1188" s="26"/>
      <c r="H1188" s="25"/>
      <c r="I1188" s="25"/>
      <c r="J1188" s="25"/>
      <c r="K1188" s="26"/>
      <c r="L1188" s="20">
        <v>0</v>
      </c>
      <c r="M1188" s="20">
        <v>0</v>
      </c>
      <c r="N1188" s="20">
        <v>0</v>
      </c>
      <c r="O1188" s="26">
        <f t="shared" si="116"/>
        <v>0</v>
      </c>
      <c r="P1188" s="101"/>
      <c r="Q1188" s="101"/>
      <c r="R1188" s="101"/>
      <c r="S1188" s="101"/>
      <c r="T1188" s="26">
        <v>0</v>
      </c>
    </row>
    <row r="1189" spans="3:20" ht="15.75" x14ac:dyDescent="0.25">
      <c r="C1189" s="45" t="s">
        <v>59</v>
      </c>
      <c r="D1189" s="26"/>
      <c r="E1189" s="26"/>
      <c r="F1189" s="26"/>
      <c r="G1189" s="26"/>
      <c r="H1189" s="26"/>
      <c r="I1189" s="26"/>
      <c r="J1189" s="26"/>
      <c r="K1189" s="26"/>
      <c r="L1189" s="26">
        <f>SUM(L1184:L1188)</f>
        <v>27</v>
      </c>
      <c r="M1189" s="26">
        <f t="shared" ref="M1189:O1189" si="117">SUM(M1184:M1188)</f>
        <v>23</v>
      </c>
      <c r="N1189" s="26">
        <f t="shared" si="117"/>
        <v>26</v>
      </c>
      <c r="O1189" s="26">
        <f t="shared" si="117"/>
        <v>76</v>
      </c>
      <c r="P1189" s="26"/>
      <c r="Q1189" s="26"/>
      <c r="R1189" s="26"/>
      <c r="S1189" s="26"/>
      <c r="T1189" s="26">
        <f>SUM(T1184:T1188)</f>
        <v>76</v>
      </c>
    </row>
    <row r="1193" spans="3:20" ht="15.75" thickBot="1" x14ac:dyDescent="0.3"/>
    <row r="1194" spans="3:20" ht="15.75" x14ac:dyDescent="0.25">
      <c r="C1194" s="115" t="s">
        <v>145</v>
      </c>
      <c r="D1194" s="116"/>
      <c r="E1194" s="116"/>
      <c r="F1194" s="116"/>
      <c r="G1194" s="116"/>
      <c r="H1194" s="116"/>
      <c r="I1194" s="116"/>
      <c r="J1194" s="116"/>
      <c r="K1194" s="116"/>
      <c r="L1194" s="116"/>
      <c r="M1194" s="116"/>
      <c r="N1194" s="116"/>
      <c r="O1194" s="116"/>
      <c r="P1194" s="116"/>
      <c r="Q1194" s="116"/>
      <c r="R1194" s="116"/>
      <c r="S1194" s="116"/>
      <c r="T1194" s="117"/>
    </row>
    <row r="1195" spans="3:20" ht="15.75" x14ac:dyDescent="0.25">
      <c r="C1195" s="118" t="s">
        <v>61</v>
      </c>
      <c r="D1195" s="120" t="s">
        <v>2</v>
      </c>
      <c r="E1195" s="120"/>
      <c r="F1195" s="120"/>
      <c r="G1195" s="120"/>
      <c r="H1195" s="120" t="s">
        <v>3</v>
      </c>
      <c r="I1195" s="120"/>
      <c r="J1195" s="120"/>
      <c r="K1195" s="120"/>
      <c r="L1195" s="121" t="s">
        <v>4</v>
      </c>
      <c r="M1195" s="121"/>
      <c r="N1195" s="121"/>
      <c r="O1195" s="121"/>
      <c r="P1195" s="120" t="s">
        <v>5</v>
      </c>
      <c r="Q1195" s="120"/>
      <c r="R1195" s="120"/>
      <c r="S1195" s="120"/>
      <c r="T1195" s="122" t="s">
        <v>6</v>
      </c>
    </row>
    <row r="1196" spans="3:20" ht="16.5" thickBot="1" x14ac:dyDescent="0.3">
      <c r="C1196" s="119"/>
      <c r="D1196" s="40" t="s">
        <v>7</v>
      </c>
      <c r="E1196" s="40" t="s">
        <v>8</v>
      </c>
      <c r="F1196" s="40" t="s">
        <v>9</v>
      </c>
      <c r="G1196" s="40" t="s">
        <v>10</v>
      </c>
      <c r="H1196" s="40" t="s">
        <v>11</v>
      </c>
      <c r="I1196" s="40" t="s">
        <v>12</v>
      </c>
      <c r="J1196" s="40" t="s">
        <v>13</v>
      </c>
      <c r="K1196" s="40" t="s">
        <v>14</v>
      </c>
      <c r="L1196" s="108" t="s">
        <v>15</v>
      </c>
      <c r="M1196" s="108" t="s">
        <v>16</v>
      </c>
      <c r="N1196" s="108" t="s">
        <v>17</v>
      </c>
      <c r="O1196" s="108" t="s">
        <v>18</v>
      </c>
      <c r="P1196" s="40" t="s">
        <v>19</v>
      </c>
      <c r="Q1196" s="40" t="s">
        <v>20</v>
      </c>
      <c r="R1196" s="40" t="s">
        <v>21</v>
      </c>
      <c r="S1196" s="40" t="s">
        <v>22</v>
      </c>
      <c r="T1196" s="123"/>
    </row>
    <row r="1197" spans="3:20" ht="15.75" x14ac:dyDescent="0.25">
      <c r="C1197" s="4" t="s">
        <v>26</v>
      </c>
      <c r="D1197" s="25"/>
      <c r="E1197" s="25"/>
      <c r="F1197" s="25"/>
      <c r="G1197" s="26"/>
      <c r="H1197" s="25"/>
      <c r="I1197" s="20"/>
      <c r="J1197" s="20"/>
      <c r="K1197" s="26"/>
      <c r="L1197" s="20"/>
      <c r="M1197" s="20"/>
      <c r="N1197" s="20">
        <v>5</v>
      </c>
      <c r="O1197" s="26">
        <f>SUM(L1197:N1197)</f>
        <v>5</v>
      </c>
      <c r="P1197" s="101"/>
      <c r="Q1197" s="101"/>
      <c r="R1197" s="101"/>
      <c r="S1197" s="101"/>
      <c r="T1197" s="26">
        <v>5</v>
      </c>
    </row>
    <row r="1198" spans="3:20" ht="15.75" x14ac:dyDescent="0.25">
      <c r="C1198" s="4" t="s">
        <v>51</v>
      </c>
      <c r="D1198" s="25"/>
      <c r="E1198" s="25"/>
      <c r="F1198" s="25"/>
      <c r="G1198" s="26"/>
      <c r="H1198" s="47"/>
      <c r="I1198" s="20"/>
      <c r="J1198" s="20"/>
      <c r="K1198" s="26"/>
      <c r="L1198" s="27"/>
      <c r="M1198" s="27"/>
      <c r="N1198" s="27">
        <v>46</v>
      </c>
      <c r="O1198" s="26">
        <f t="shared" ref="O1198:O1201" si="118">SUM(L1198:N1198)</f>
        <v>46</v>
      </c>
      <c r="P1198" s="101"/>
      <c r="Q1198" s="101"/>
      <c r="R1198" s="101"/>
      <c r="S1198" s="101"/>
      <c r="T1198" s="26">
        <v>46</v>
      </c>
    </row>
    <row r="1199" spans="3:20" ht="15.75" x14ac:dyDescent="0.25">
      <c r="C1199" s="4" t="s">
        <v>52</v>
      </c>
      <c r="D1199" s="25"/>
      <c r="E1199" s="25"/>
      <c r="F1199" s="25"/>
      <c r="G1199" s="26"/>
      <c r="H1199" s="25"/>
      <c r="I1199" s="25"/>
      <c r="J1199" s="25"/>
      <c r="K1199" s="26"/>
      <c r="L1199" s="20"/>
      <c r="M1199" s="20"/>
      <c r="N1199" s="20">
        <v>7</v>
      </c>
      <c r="O1199" s="26">
        <f t="shared" si="118"/>
        <v>7</v>
      </c>
      <c r="P1199" s="101"/>
      <c r="Q1199" s="101"/>
      <c r="R1199" s="101"/>
      <c r="S1199" s="101"/>
      <c r="T1199" s="26">
        <v>7</v>
      </c>
    </row>
    <row r="1200" spans="3:20" ht="15.75" x14ac:dyDescent="0.25">
      <c r="C1200" s="4" t="s">
        <v>53</v>
      </c>
      <c r="D1200" s="25"/>
      <c r="E1200" s="25"/>
      <c r="F1200" s="25"/>
      <c r="G1200" s="26"/>
      <c r="H1200" s="25"/>
      <c r="I1200" s="25"/>
      <c r="J1200" s="25"/>
      <c r="K1200" s="26"/>
      <c r="L1200" s="27"/>
      <c r="M1200" s="27"/>
      <c r="N1200" s="27">
        <v>3</v>
      </c>
      <c r="O1200" s="26">
        <f t="shared" si="118"/>
        <v>3</v>
      </c>
      <c r="P1200" s="102"/>
      <c r="Q1200" s="102"/>
      <c r="R1200" s="102"/>
      <c r="S1200" s="101"/>
      <c r="T1200" s="26">
        <v>3</v>
      </c>
    </row>
    <row r="1201" spans="3:20" ht="15.75" x14ac:dyDescent="0.25">
      <c r="C1201" s="4" t="s">
        <v>54</v>
      </c>
      <c r="D1201" s="25"/>
      <c r="E1201" s="25"/>
      <c r="F1201" s="25"/>
      <c r="G1201" s="26"/>
      <c r="H1201" s="25"/>
      <c r="I1201" s="25"/>
      <c r="J1201" s="25"/>
      <c r="K1201" s="26"/>
      <c r="L1201" s="20"/>
      <c r="M1201" s="20"/>
      <c r="N1201" s="20">
        <v>0</v>
      </c>
      <c r="O1201" s="26">
        <f t="shared" si="118"/>
        <v>0</v>
      </c>
      <c r="P1201" s="101"/>
      <c r="Q1201" s="101"/>
      <c r="R1201" s="101"/>
      <c r="S1201" s="101"/>
      <c r="T1201" s="26">
        <v>0</v>
      </c>
    </row>
    <row r="1202" spans="3:20" ht="15.75" x14ac:dyDescent="0.25">
      <c r="C1202" s="45" t="s">
        <v>59</v>
      </c>
      <c r="D1202" s="26"/>
      <c r="E1202" s="26"/>
      <c r="F1202" s="26"/>
      <c r="G1202" s="26"/>
      <c r="H1202" s="26"/>
      <c r="I1202" s="26"/>
      <c r="J1202" s="26"/>
      <c r="K1202" s="26"/>
      <c r="L1202" s="26">
        <f>SUM(L1197:L1201)</f>
        <v>0</v>
      </c>
      <c r="M1202" s="26">
        <f t="shared" ref="M1202:O1202" si="119">SUM(M1197:M1201)</f>
        <v>0</v>
      </c>
      <c r="N1202" s="26">
        <f t="shared" si="119"/>
        <v>61</v>
      </c>
      <c r="O1202" s="26">
        <f t="shared" si="119"/>
        <v>61</v>
      </c>
      <c r="P1202" s="26"/>
      <c r="Q1202" s="26"/>
      <c r="R1202" s="26"/>
      <c r="S1202" s="26"/>
      <c r="T1202" s="26">
        <f>SUM(T1197:T1201)</f>
        <v>61</v>
      </c>
    </row>
    <row r="1483" spans="4:20" x14ac:dyDescent="0.25">
      <c r="D1483" s="6"/>
      <c r="E1483" s="6"/>
      <c r="F1483" s="6"/>
      <c r="G1483" s="9"/>
      <c r="H1483" s="6"/>
      <c r="I1483" s="6"/>
      <c r="J1483" s="6"/>
      <c r="K1483" s="9"/>
      <c r="L1483" s="6"/>
      <c r="M1483" s="6"/>
      <c r="N1483" s="6"/>
      <c r="O1483" s="9"/>
      <c r="P1483" s="19"/>
      <c r="Q1483" s="19"/>
      <c r="R1483" s="19"/>
      <c r="S1483" s="74"/>
      <c r="T1483" s="74"/>
    </row>
    <row r="1484" spans="4:20" x14ac:dyDescent="0.25">
      <c r="D1484" s="6"/>
      <c r="E1484" s="6"/>
      <c r="F1484" s="6"/>
      <c r="G1484" s="9"/>
      <c r="H1484" s="6"/>
      <c r="I1484" s="6"/>
      <c r="J1484" s="6"/>
      <c r="K1484" s="9"/>
      <c r="L1484" s="6"/>
      <c r="M1484" s="6"/>
      <c r="N1484" s="6"/>
      <c r="O1484" s="9"/>
      <c r="P1484" s="19"/>
      <c r="Q1484" s="19"/>
      <c r="R1484" s="19"/>
      <c r="S1484" s="74"/>
      <c r="T1484" s="74"/>
    </row>
    <row r="1485" spans="4:20" x14ac:dyDescent="0.25">
      <c r="D1485" s="6"/>
      <c r="E1485" s="6"/>
      <c r="F1485" s="6"/>
      <c r="G1485" s="9"/>
      <c r="H1485" s="6"/>
      <c r="I1485" s="6"/>
      <c r="J1485" s="6"/>
      <c r="K1485" s="9"/>
      <c r="L1485" s="6"/>
      <c r="M1485" s="6"/>
      <c r="N1485" s="6"/>
      <c r="O1485" s="9"/>
      <c r="P1485" s="19"/>
      <c r="Q1485" s="19"/>
      <c r="R1485" s="19"/>
      <c r="S1485" s="74"/>
      <c r="T1485" s="74"/>
    </row>
    <row r="1486" spans="4:20" x14ac:dyDescent="0.25">
      <c r="D1486" s="6"/>
      <c r="E1486" s="6"/>
      <c r="F1486" s="6"/>
      <c r="G1486" s="9"/>
      <c r="H1486" s="6"/>
      <c r="I1486" s="6"/>
      <c r="J1486" s="6"/>
      <c r="K1486" s="9"/>
      <c r="L1486" s="6"/>
      <c r="M1486" s="6"/>
      <c r="N1486" s="6"/>
      <c r="O1486" s="9"/>
      <c r="P1486" s="19"/>
      <c r="Q1486" s="19"/>
      <c r="R1486" s="19"/>
      <c r="S1486" s="74"/>
      <c r="T1486" s="74"/>
    </row>
    <row r="1487" spans="4:20" x14ac:dyDescent="0.25">
      <c r="D1487" s="6"/>
      <c r="E1487" s="6"/>
      <c r="F1487" s="6"/>
      <c r="G1487" s="9"/>
      <c r="H1487" s="6"/>
      <c r="I1487" s="6"/>
      <c r="J1487" s="6"/>
      <c r="K1487" s="9"/>
      <c r="L1487" s="6"/>
      <c r="M1487" s="6"/>
      <c r="N1487" s="6"/>
      <c r="O1487" s="9"/>
      <c r="P1487" s="19"/>
      <c r="Q1487" s="19"/>
      <c r="R1487" s="19"/>
      <c r="S1487" s="74"/>
      <c r="T1487" s="74"/>
    </row>
    <row r="1488" spans="4:20" x14ac:dyDescent="0.25">
      <c r="D1488" s="6"/>
      <c r="E1488" s="6"/>
      <c r="F1488" s="6"/>
      <c r="G1488" s="9"/>
      <c r="H1488" s="6"/>
      <c r="I1488" s="6"/>
      <c r="J1488" s="6"/>
      <c r="K1488" s="9"/>
      <c r="L1488" s="6"/>
      <c r="M1488" s="6"/>
      <c r="N1488" s="6"/>
      <c r="O1488" s="9"/>
      <c r="P1488" s="19"/>
      <c r="Q1488" s="19"/>
      <c r="R1488" s="19"/>
      <c r="S1488" s="74"/>
      <c r="T1488" s="74"/>
    </row>
    <row r="1489" spans="4:20" x14ac:dyDescent="0.25">
      <c r="D1489" s="6"/>
      <c r="E1489" s="6"/>
      <c r="F1489" s="6"/>
      <c r="G1489" s="9"/>
      <c r="H1489" s="6"/>
      <c r="I1489" s="6"/>
      <c r="J1489" s="6"/>
      <c r="K1489" s="9"/>
      <c r="L1489" s="6"/>
      <c r="M1489" s="6"/>
      <c r="N1489" s="6"/>
      <c r="O1489" s="9"/>
      <c r="P1489" s="19"/>
      <c r="Q1489" s="19"/>
      <c r="R1489" s="19"/>
      <c r="S1489" s="74"/>
      <c r="T1489" s="74"/>
    </row>
    <row r="1490" spans="4:20" x14ac:dyDescent="0.25">
      <c r="D1490" s="6"/>
      <c r="E1490" s="6"/>
      <c r="F1490" s="6"/>
      <c r="G1490" s="9"/>
      <c r="H1490" s="6"/>
      <c r="I1490" s="6"/>
      <c r="J1490" s="6"/>
      <c r="K1490" s="9"/>
      <c r="L1490" s="6"/>
      <c r="M1490" s="6"/>
      <c r="N1490" s="6"/>
      <c r="O1490" s="9"/>
      <c r="P1490" s="19"/>
      <c r="Q1490" s="19"/>
      <c r="R1490" s="19"/>
      <c r="S1490" s="74"/>
      <c r="T1490" s="74"/>
    </row>
    <row r="1491" spans="4:20" x14ac:dyDescent="0.25">
      <c r="D1491" s="6"/>
      <c r="E1491" s="6"/>
      <c r="F1491" s="6"/>
      <c r="G1491" s="9"/>
      <c r="H1491" s="6"/>
      <c r="I1491" s="6"/>
      <c r="J1491" s="6"/>
      <c r="K1491" s="9"/>
      <c r="L1491" s="6"/>
      <c r="M1491" s="6"/>
      <c r="N1491" s="6"/>
      <c r="O1491" s="9"/>
      <c r="P1491" s="19"/>
      <c r="Q1491" s="19"/>
      <c r="R1491" s="19"/>
      <c r="S1491" s="74"/>
      <c r="T1491" s="74"/>
    </row>
    <row r="1492" spans="4:20" x14ac:dyDescent="0.25">
      <c r="D1492" s="6"/>
      <c r="E1492" s="6"/>
      <c r="F1492" s="6"/>
      <c r="G1492" s="9"/>
      <c r="H1492" s="6"/>
      <c r="I1492" s="6"/>
      <c r="J1492" s="6"/>
      <c r="K1492" s="9"/>
      <c r="L1492" s="6"/>
      <c r="M1492" s="6"/>
      <c r="N1492" s="6"/>
      <c r="O1492" s="9"/>
      <c r="P1492" s="19"/>
      <c r="Q1492" s="19"/>
      <c r="R1492" s="19"/>
      <c r="S1492" s="74"/>
      <c r="T1492" s="74"/>
    </row>
    <row r="1493" spans="4:20" x14ac:dyDescent="0.25">
      <c r="D1493" s="6"/>
      <c r="E1493" s="6"/>
      <c r="F1493" s="6"/>
      <c r="G1493" s="9"/>
      <c r="H1493" s="6"/>
      <c r="I1493" s="6"/>
      <c r="J1493" s="6"/>
      <c r="K1493" s="9"/>
      <c r="L1493" s="6"/>
      <c r="M1493" s="6"/>
      <c r="N1493" s="6"/>
      <c r="O1493" s="9"/>
      <c r="P1493" s="19"/>
      <c r="Q1493" s="19"/>
      <c r="R1493" s="19"/>
      <c r="S1493" s="74"/>
      <c r="T1493" s="74"/>
    </row>
    <row r="1494" spans="4:20" x14ac:dyDescent="0.25">
      <c r="D1494" s="6"/>
      <c r="E1494" s="6"/>
      <c r="F1494" s="6"/>
      <c r="G1494" s="9"/>
      <c r="H1494" s="6"/>
      <c r="I1494" s="6"/>
      <c r="J1494" s="6"/>
      <c r="K1494" s="9"/>
      <c r="L1494" s="6"/>
      <c r="M1494" s="6"/>
      <c r="N1494" s="6"/>
      <c r="O1494" s="9"/>
      <c r="P1494" s="19"/>
      <c r="Q1494" s="19"/>
      <c r="R1494" s="19"/>
      <c r="S1494" s="74"/>
      <c r="T1494" s="74"/>
    </row>
    <row r="1495" spans="4:20" x14ac:dyDescent="0.25">
      <c r="D1495" s="6"/>
      <c r="E1495" s="6"/>
      <c r="F1495" s="6"/>
      <c r="G1495" s="9"/>
      <c r="H1495" s="6"/>
      <c r="I1495" s="6"/>
      <c r="J1495" s="6"/>
      <c r="K1495" s="9"/>
      <c r="L1495" s="6"/>
      <c r="M1495" s="6"/>
      <c r="N1495" s="6"/>
      <c r="O1495" s="9"/>
      <c r="P1495" s="19"/>
      <c r="Q1495" s="19"/>
      <c r="R1495" s="19"/>
      <c r="S1495" s="74"/>
      <c r="T1495" s="74"/>
    </row>
    <row r="1496" spans="4:20" x14ac:dyDescent="0.25">
      <c r="D1496" s="6"/>
      <c r="E1496" s="6"/>
      <c r="F1496" s="6"/>
      <c r="G1496" s="9"/>
      <c r="H1496" s="6"/>
      <c r="I1496" s="6"/>
      <c r="J1496" s="6"/>
      <c r="K1496" s="9"/>
      <c r="L1496" s="6"/>
      <c r="M1496" s="6"/>
      <c r="N1496" s="6"/>
      <c r="O1496" s="9"/>
      <c r="P1496" s="19"/>
      <c r="Q1496" s="19"/>
      <c r="R1496" s="19"/>
      <c r="S1496" s="74"/>
      <c r="T1496" s="74"/>
    </row>
    <row r="1497" spans="4:20" x14ac:dyDescent="0.25">
      <c r="D1497" s="6"/>
      <c r="E1497" s="6"/>
      <c r="F1497" s="6"/>
      <c r="G1497" s="9"/>
      <c r="H1497" s="6"/>
      <c r="I1497" s="6"/>
      <c r="J1497" s="6"/>
      <c r="K1497" s="9"/>
      <c r="L1497" s="6"/>
      <c r="M1497" s="6"/>
      <c r="N1497" s="6"/>
      <c r="O1497" s="9"/>
      <c r="P1497" s="19"/>
      <c r="Q1497" s="19"/>
      <c r="R1497" s="19"/>
      <c r="S1497" s="74"/>
      <c r="T1497" s="74"/>
    </row>
    <row r="1498" spans="4:20" x14ac:dyDescent="0.25">
      <c r="D1498" s="6"/>
      <c r="E1498" s="6"/>
      <c r="F1498" s="6"/>
      <c r="G1498" s="9"/>
      <c r="H1498" s="6"/>
      <c r="I1498" s="6"/>
      <c r="J1498" s="6"/>
      <c r="K1498" s="9"/>
      <c r="L1498" s="6"/>
      <c r="M1498" s="6"/>
      <c r="N1498" s="6"/>
      <c r="O1498" s="9"/>
      <c r="P1498" s="19"/>
      <c r="Q1498" s="19"/>
      <c r="R1498" s="19"/>
      <c r="S1498" s="74"/>
      <c r="T1498" s="74"/>
    </row>
    <row r="1499" spans="4:20" x14ac:dyDescent="0.25">
      <c r="D1499" s="6"/>
      <c r="E1499" s="6"/>
      <c r="F1499" s="6"/>
      <c r="G1499" s="9"/>
      <c r="H1499" s="6"/>
      <c r="I1499" s="6"/>
      <c r="J1499" s="6"/>
      <c r="K1499" s="9"/>
      <c r="L1499" s="6"/>
      <c r="M1499" s="6"/>
      <c r="N1499" s="6"/>
      <c r="O1499" s="9"/>
      <c r="P1499" s="19"/>
      <c r="Q1499" s="19"/>
      <c r="R1499" s="19"/>
      <c r="S1499" s="74"/>
      <c r="T1499" s="74"/>
    </row>
    <row r="1500" spans="4:20" x14ac:dyDescent="0.25">
      <c r="D1500" s="6"/>
      <c r="E1500" s="6"/>
      <c r="F1500" s="6"/>
      <c r="G1500" s="9"/>
      <c r="H1500" s="6"/>
      <c r="I1500" s="6"/>
      <c r="J1500" s="6"/>
      <c r="K1500" s="9"/>
      <c r="L1500" s="6"/>
      <c r="M1500" s="6"/>
      <c r="N1500" s="6"/>
      <c r="O1500" s="9"/>
      <c r="P1500" s="19"/>
      <c r="Q1500" s="19"/>
      <c r="R1500" s="19"/>
      <c r="S1500" s="74"/>
      <c r="T1500" s="74"/>
    </row>
    <row r="1501" spans="4:20" x14ac:dyDescent="0.25">
      <c r="D1501" s="6"/>
      <c r="E1501" s="6"/>
      <c r="F1501" s="6"/>
      <c r="G1501" s="9"/>
      <c r="H1501" s="6"/>
      <c r="I1501" s="6"/>
      <c r="J1501" s="6"/>
      <c r="K1501" s="9"/>
      <c r="L1501" s="6"/>
      <c r="M1501" s="6"/>
      <c r="N1501" s="6"/>
      <c r="O1501" s="9"/>
      <c r="P1501" s="19"/>
      <c r="Q1501" s="19"/>
      <c r="R1501" s="19"/>
      <c r="S1501" s="74"/>
      <c r="T1501" s="74"/>
    </row>
    <row r="1502" spans="4:20" x14ac:dyDescent="0.25">
      <c r="D1502" s="6"/>
      <c r="E1502" s="6"/>
      <c r="F1502" s="6"/>
      <c r="G1502" s="9"/>
      <c r="H1502" s="6"/>
      <c r="I1502" s="6"/>
      <c r="J1502" s="6"/>
      <c r="K1502" s="9"/>
      <c r="L1502" s="6"/>
      <c r="M1502" s="6"/>
      <c r="N1502" s="6"/>
      <c r="O1502" s="9"/>
      <c r="P1502" s="19"/>
      <c r="Q1502" s="19"/>
      <c r="R1502" s="19"/>
      <c r="S1502" s="74"/>
      <c r="T1502" s="74"/>
    </row>
    <row r="1503" spans="4:20" x14ac:dyDescent="0.25">
      <c r="D1503" s="6"/>
      <c r="E1503" s="6"/>
      <c r="F1503" s="6"/>
      <c r="G1503" s="9"/>
      <c r="H1503" s="6"/>
      <c r="I1503" s="6"/>
      <c r="J1503" s="6"/>
      <c r="K1503" s="9"/>
      <c r="L1503" s="6"/>
      <c r="M1503" s="6"/>
      <c r="N1503" s="6"/>
      <c r="O1503" s="9"/>
      <c r="P1503" s="19"/>
      <c r="Q1503" s="19"/>
      <c r="R1503" s="19"/>
      <c r="S1503" s="74"/>
      <c r="T1503" s="74"/>
    </row>
    <row r="1504" spans="4:20" x14ac:dyDescent="0.25">
      <c r="D1504" s="6"/>
      <c r="E1504" s="6"/>
      <c r="F1504" s="6"/>
      <c r="G1504" s="9"/>
      <c r="H1504" s="6"/>
      <c r="I1504" s="6"/>
      <c r="J1504" s="6"/>
      <c r="K1504" s="9"/>
      <c r="L1504" s="6"/>
      <c r="M1504" s="6"/>
      <c r="N1504" s="6"/>
      <c r="O1504" s="9"/>
      <c r="P1504" s="19"/>
      <c r="Q1504" s="19"/>
      <c r="R1504" s="19"/>
      <c r="S1504" s="74"/>
      <c r="T1504" s="74"/>
    </row>
    <row r="1505" spans="4:20" x14ac:dyDescent="0.25">
      <c r="D1505" s="6"/>
      <c r="E1505" s="6"/>
      <c r="F1505" s="6"/>
      <c r="G1505" s="9"/>
      <c r="H1505" s="6"/>
      <c r="I1505" s="6"/>
      <c r="J1505" s="6"/>
      <c r="K1505" s="9"/>
      <c r="L1505" s="6"/>
      <c r="M1505" s="6"/>
      <c r="N1505" s="6"/>
      <c r="O1505" s="9"/>
      <c r="P1505" s="19"/>
      <c r="Q1505" s="19"/>
      <c r="R1505" s="19"/>
      <c r="S1505" s="74"/>
      <c r="T1505" s="74"/>
    </row>
    <row r="1506" spans="4:20" x14ac:dyDescent="0.25">
      <c r="D1506" s="6"/>
      <c r="E1506" s="6"/>
      <c r="F1506" s="6"/>
      <c r="G1506" s="9"/>
      <c r="H1506" s="6"/>
      <c r="I1506" s="6"/>
      <c r="J1506" s="6"/>
      <c r="K1506" s="9"/>
      <c r="L1506" s="6"/>
      <c r="M1506" s="6"/>
      <c r="N1506" s="6"/>
      <c r="O1506" s="9"/>
      <c r="P1506" s="19"/>
      <c r="Q1506" s="19"/>
      <c r="R1506" s="19"/>
      <c r="S1506" s="74"/>
      <c r="T1506" s="74"/>
    </row>
    <row r="1507" spans="4:20" x14ac:dyDescent="0.25">
      <c r="D1507" s="6"/>
      <c r="E1507" s="6"/>
      <c r="F1507" s="6"/>
      <c r="G1507" s="9"/>
      <c r="H1507" s="6"/>
      <c r="I1507" s="6"/>
      <c r="J1507" s="6"/>
      <c r="K1507" s="9"/>
      <c r="L1507" s="6"/>
      <c r="M1507" s="6"/>
      <c r="N1507" s="6"/>
      <c r="O1507" s="9"/>
      <c r="P1507" s="19"/>
      <c r="Q1507" s="19"/>
      <c r="R1507" s="19"/>
      <c r="S1507" s="74"/>
      <c r="T1507" s="74"/>
    </row>
    <row r="1508" spans="4:20" x14ac:dyDescent="0.25">
      <c r="D1508" s="6"/>
      <c r="E1508" s="6"/>
      <c r="F1508" s="6"/>
      <c r="G1508" s="9"/>
      <c r="H1508" s="6"/>
      <c r="I1508" s="6"/>
      <c r="J1508" s="6"/>
      <c r="K1508" s="9"/>
      <c r="L1508" s="6"/>
      <c r="M1508" s="6"/>
      <c r="N1508" s="6"/>
      <c r="O1508" s="9"/>
      <c r="P1508" s="19"/>
      <c r="Q1508" s="19"/>
      <c r="R1508" s="19"/>
      <c r="S1508" s="74"/>
      <c r="T1508" s="74"/>
    </row>
    <row r="1509" spans="4:20" x14ac:dyDescent="0.25">
      <c r="D1509" s="6"/>
      <c r="E1509" s="6"/>
      <c r="F1509" s="6"/>
      <c r="G1509" s="9"/>
      <c r="H1509" s="6"/>
      <c r="I1509" s="6"/>
      <c r="J1509" s="6"/>
      <c r="K1509" s="9"/>
      <c r="L1509" s="6"/>
      <c r="M1509" s="6"/>
      <c r="N1509" s="6"/>
      <c r="O1509" s="9"/>
      <c r="P1509" s="19"/>
      <c r="Q1509" s="19"/>
      <c r="R1509" s="19"/>
      <c r="S1509" s="74"/>
      <c r="T1509" s="74"/>
    </row>
    <row r="1510" spans="4:20" x14ac:dyDescent="0.25">
      <c r="D1510" s="6"/>
      <c r="E1510" s="6"/>
      <c r="F1510" s="6"/>
      <c r="G1510" s="9"/>
      <c r="H1510" s="6"/>
      <c r="I1510" s="6"/>
      <c r="J1510" s="6"/>
      <c r="K1510" s="9"/>
      <c r="L1510" s="6"/>
      <c r="M1510" s="6"/>
      <c r="N1510" s="6"/>
      <c r="O1510" s="9"/>
      <c r="P1510" s="19"/>
      <c r="Q1510" s="19"/>
      <c r="R1510" s="19"/>
      <c r="S1510" s="74"/>
      <c r="T1510" s="74"/>
    </row>
    <row r="1511" spans="4:20" x14ac:dyDescent="0.25">
      <c r="D1511" s="6"/>
      <c r="E1511" s="6"/>
      <c r="F1511" s="6"/>
      <c r="G1511" s="9"/>
      <c r="H1511" s="6"/>
      <c r="I1511" s="6"/>
      <c r="J1511" s="6"/>
      <c r="K1511" s="9"/>
      <c r="L1511" s="6"/>
      <c r="M1511" s="6"/>
      <c r="N1511" s="6"/>
      <c r="O1511" s="9"/>
      <c r="P1511" s="19"/>
      <c r="Q1511" s="19"/>
      <c r="R1511" s="19"/>
      <c r="S1511" s="74"/>
      <c r="T1511" s="74"/>
    </row>
    <row r="1512" spans="4:20" x14ac:dyDescent="0.25">
      <c r="D1512" s="6"/>
      <c r="E1512" s="6"/>
      <c r="F1512" s="6"/>
      <c r="G1512" s="9"/>
      <c r="H1512" s="6"/>
      <c r="I1512" s="6"/>
      <c r="J1512" s="6"/>
      <c r="K1512" s="9"/>
      <c r="L1512" s="6"/>
      <c r="M1512" s="6"/>
      <c r="N1512" s="6"/>
      <c r="O1512" s="9"/>
      <c r="P1512" s="19"/>
      <c r="Q1512" s="19"/>
      <c r="R1512" s="19"/>
      <c r="S1512" s="74"/>
      <c r="T1512" s="74"/>
    </row>
    <row r="1513" spans="4:20" x14ac:dyDescent="0.25">
      <c r="D1513" s="6"/>
      <c r="E1513" s="6"/>
      <c r="F1513" s="6"/>
      <c r="G1513" s="9"/>
      <c r="H1513" s="6"/>
      <c r="I1513" s="6"/>
      <c r="J1513" s="6"/>
      <c r="K1513" s="9"/>
      <c r="L1513" s="6"/>
      <c r="M1513" s="6"/>
      <c r="N1513" s="6"/>
      <c r="O1513" s="9"/>
      <c r="P1513" s="19"/>
      <c r="Q1513" s="19"/>
      <c r="R1513" s="19"/>
      <c r="S1513" s="74"/>
      <c r="T1513" s="74"/>
    </row>
    <row r="1514" spans="4:20" x14ac:dyDescent="0.25">
      <c r="D1514" s="6"/>
      <c r="E1514" s="6"/>
      <c r="F1514" s="6"/>
      <c r="G1514" s="9"/>
      <c r="H1514" s="6"/>
      <c r="I1514" s="6"/>
      <c r="J1514" s="6"/>
      <c r="K1514" s="9"/>
      <c r="L1514" s="6"/>
      <c r="M1514" s="6"/>
      <c r="N1514" s="6"/>
      <c r="O1514" s="9"/>
      <c r="P1514" s="19"/>
      <c r="Q1514" s="19"/>
      <c r="R1514" s="19"/>
      <c r="S1514" s="74"/>
      <c r="T1514" s="74"/>
    </row>
    <row r="1515" spans="4:20" x14ac:dyDescent="0.25">
      <c r="D1515" s="6"/>
      <c r="E1515" s="6"/>
      <c r="F1515" s="6"/>
      <c r="G1515" s="9"/>
      <c r="H1515" s="6"/>
      <c r="I1515" s="6"/>
      <c r="J1515" s="6"/>
      <c r="K1515" s="9"/>
      <c r="L1515" s="6"/>
      <c r="M1515" s="6"/>
      <c r="N1515" s="6"/>
      <c r="O1515" s="9"/>
      <c r="P1515" s="19"/>
      <c r="Q1515" s="19"/>
      <c r="R1515" s="19"/>
      <c r="S1515" s="74"/>
      <c r="T1515" s="74"/>
    </row>
    <row r="1516" spans="4:20" x14ac:dyDescent="0.25">
      <c r="D1516" s="6"/>
      <c r="E1516" s="6"/>
      <c r="F1516" s="6"/>
      <c r="G1516" s="9"/>
      <c r="H1516" s="6"/>
      <c r="I1516" s="6"/>
      <c r="J1516" s="6"/>
      <c r="K1516" s="9"/>
      <c r="L1516" s="6"/>
      <c r="M1516" s="6"/>
      <c r="N1516" s="6"/>
      <c r="O1516" s="9"/>
      <c r="P1516" s="19"/>
      <c r="Q1516" s="19"/>
      <c r="R1516" s="19"/>
      <c r="S1516" s="74"/>
      <c r="T1516" s="74"/>
    </row>
    <row r="1517" spans="4:20" x14ac:dyDescent="0.25">
      <c r="D1517" s="6"/>
      <c r="E1517" s="6"/>
      <c r="F1517" s="6"/>
      <c r="G1517" s="9"/>
      <c r="H1517" s="6"/>
      <c r="I1517" s="6"/>
      <c r="J1517" s="6"/>
      <c r="K1517" s="9"/>
      <c r="L1517" s="6"/>
      <c r="M1517" s="6"/>
      <c r="N1517" s="6"/>
      <c r="O1517" s="9"/>
      <c r="P1517" s="19"/>
      <c r="Q1517" s="19"/>
      <c r="R1517" s="19"/>
      <c r="S1517" s="74"/>
      <c r="T1517" s="74"/>
    </row>
    <row r="1518" spans="4:20" x14ac:dyDescent="0.25">
      <c r="D1518" s="6"/>
      <c r="E1518" s="6"/>
      <c r="F1518" s="6"/>
      <c r="G1518" s="9"/>
      <c r="H1518" s="6"/>
      <c r="I1518" s="6"/>
      <c r="J1518" s="6"/>
      <c r="K1518" s="9"/>
      <c r="L1518" s="6"/>
      <c r="M1518" s="6"/>
      <c r="N1518" s="6"/>
      <c r="O1518" s="9"/>
      <c r="P1518" s="19"/>
      <c r="Q1518" s="19"/>
      <c r="R1518" s="19"/>
      <c r="S1518" s="74"/>
      <c r="T1518" s="74"/>
    </row>
    <row r="1519" spans="4:20" x14ac:dyDescent="0.25">
      <c r="D1519" s="6"/>
      <c r="E1519" s="6"/>
      <c r="F1519" s="6"/>
      <c r="G1519" s="9"/>
      <c r="H1519" s="6"/>
      <c r="I1519" s="6"/>
      <c r="J1519" s="6"/>
      <c r="K1519" s="9"/>
      <c r="L1519" s="6"/>
      <c r="M1519" s="6"/>
      <c r="N1519" s="6"/>
      <c r="O1519" s="9"/>
      <c r="P1519" s="19"/>
      <c r="Q1519" s="19"/>
      <c r="R1519" s="19"/>
      <c r="S1519" s="74"/>
      <c r="T1519" s="74"/>
    </row>
    <row r="1520" spans="4:20" x14ac:dyDescent="0.25">
      <c r="D1520" s="6"/>
      <c r="E1520" s="6"/>
      <c r="F1520" s="6"/>
      <c r="G1520" s="9"/>
      <c r="H1520" s="6"/>
      <c r="I1520" s="6"/>
      <c r="J1520" s="6"/>
      <c r="K1520" s="9"/>
      <c r="L1520" s="6"/>
      <c r="M1520" s="6"/>
      <c r="N1520" s="6"/>
      <c r="O1520" s="9"/>
      <c r="P1520" s="19"/>
      <c r="Q1520" s="19"/>
      <c r="R1520" s="19"/>
      <c r="S1520" s="74"/>
      <c r="T1520" s="74"/>
    </row>
    <row r="1521" spans="4:20" x14ac:dyDescent="0.25">
      <c r="D1521" s="6"/>
      <c r="E1521" s="6"/>
      <c r="F1521" s="6"/>
      <c r="G1521" s="9"/>
      <c r="H1521" s="6"/>
      <c r="I1521" s="6"/>
      <c r="J1521" s="6"/>
      <c r="K1521" s="9"/>
      <c r="L1521" s="6"/>
      <c r="M1521" s="6"/>
      <c r="N1521" s="6"/>
      <c r="O1521" s="9"/>
      <c r="P1521" s="19"/>
      <c r="Q1521" s="19"/>
      <c r="R1521" s="19"/>
      <c r="S1521" s="74"/>
      <c r="T1521" s="74"/>
    </row>
    <row r="1522" spans="4:20" x14ac:dyDescent="0.25">
      <c r="D1522" s="6"/>
      <c r="E1522" s="6"/>
      <c r="F1522" s="6"/>
      <c r="G1522" s="9"/>
      <c r="H1522" s="6"/>
      <c r="I1522" s="6"/>
      <c r="J1522" s="6"/>
      <c r="K1522" s="9"/>
      <c r="L1522" s="6"/>
      <c r="M1522" s="6"/>
      <c r="N1522" s="6"/>
      <c r="O1522" s="9"/>
      <c r="P1522" s="19"/>
      <c r="Q1522" s="19"/>
      <c r="R1522" s="19"/>
      <c r="S1522" s="74"/>
      <c r="T1522" s="74"/>
    </row>
    <row r="1523" spans="4:20" x14ac:dyDescent="0.25">
      <c r="D1523" s="6"/>
      <c r="E1523" s="6"/>
      <c r="F1523" s="6"/>
      <c r="G1523" s="9"/>
      <c r="H1523" s="6"/>
      <c r="I1523" s="6"/>
      <c r="J1523" s="6"/>
      <c r="K1523" s="9"/>
      <c r="L1523" s="6"/>
      <c r="M1523" s="6"/>
      <c r="N1523" s="6"/>
      <c r="O1523" s="9"/>
      <c r="P1523" s="19"/>
      <c r="Q1523" s="19"/>
      <c r="R1523" s="19"/>
      <c r="S1523" s="74"/>
      <c r="T1523" s="74"/>
    </row>
    <row r="1524" spans="4:20" x14ac:dyDescent="0.25">
      <c r="D1524" s="6"/>
      <c r="E1524" s="6"/>
      <c r="F1524" s="6"/>
      <c r="G1524" s="9"/>
      <c r="H1524" s="6"/>
      <c r="I1524" s="6"/>
      <c r="J1524" s="6"/>
      <c r="K1524" s="9"/>
      <c r="L1524" s="6"/>
      <c r="M1524" s="6"/>
      <c r="N1524" s="6"/>
      <c r="O1524" s="9"/>
      <c r="P1524" s="19"/>
      <c r="Q1524" s="19"/>
      <c r="R1524" s="19"/>
      <c r="S1524" s="74"/>
      <c r="T1524" s="74"/>
    </row>
    <row r="1707" ht="17.25" customHeight="1" x14ac:dyDescent="0.25"/>
  </sheetData>
  <mergeCells count="168">
    <mergeCell ref="C1074:C1075"/>
    <mergeCell ref="D1074:G1074"/>
    <mergeCell ref="H1074:K1074"/>
    <mergeCell ref="L1074:O1074"/>
    <mergeCell ref="P1074:S1074"/>
    <mergeCell ref="T1074:T1075"/>
    <mergeCell ref="C1118:T1118"/>
    <mergeCell ref="D1119:G1119"/>
    <mergeCell ref="H1119:K1119"/>
    <mergeCell ref="L1119:O1119"/>
    <mergeCell ref="P1119:S1119"/>
    <mergeCell ref="T1119:T1120"/>
    <mergeCell ref="C1119:C1120"/>
    <mergeCell ref="C1034:T1034"/>
    <mergeCell ref="D1035:G1035"/>
    <mergeCell ref="H1035:K1035"/>
    <mergeCell ref="L1035:O1035"/>
    <mergeCell ref="P1035:S1035"/>
    <mergeCell ref="T1035:T1036"/>
    <mergeCell ref="C1035:C1036"/>
    <mergeCell ref="C1073:T1073"/>
    <mergeCell ref="C978:T978"/>
    <mergeCell ref="D979:G979"/>
    <mergeCell ref="H979:K979"/>
    <mergeCell ref="L979:O979"/>
    <mergeCell ref="P979:S979"/>
    <mergeCell ref="T979:T980"/>
    <mergeCell ref="C856:T856"/>
    <mergeCell ref="D857:G857"/>
    <mergeCell ref="H857:K857"/>
    <mergeCell ref="L857:O857"/>
    <mergeCell ref="P857:S857"/>
    <mergeCell ref="T857:T858"/>
    <mergeCell ref="C857:C858"/>
    <mergeCell ref="C979:C980"/>
    <mergeCell ref="C798:T798"/>
    <mergeCell ref="D799:G799"/>
    <mergeCell ref="H799:K799"/>
    <mergeCell ref="L799:O799"/>
    <mergeCell ref="P799:S799"/>
    <mergeCell ref="T799:T800"/>
    <mergeCell ref="C918:T918"/>
    <mergeCell ref="C919:C920"/>
    <mergeCell ref="D919:G919"/>
    <mergeCell ref="H919:K919"/>
    <mergeCell ref="L919:O919"/>
    <mergeCell ref="P919:S919"/>
    <mergeCell ref="T919:T920"/>
    <mergeCell ref="C737:T737"/>
    <mergeCell ref="D738:G738"/>
    <mergeCell ref="H738:K738"/>
    <mergeCell ref="L738:O738"/>
    <mergeCell ref="P738:S738"/>
    <mergeCell ref="T738:T739"/>
    <mergeCell ref="C738:C739"/>
    <mergeCell ref="C799:C800"/>
    <mergeCell ref="C675:T675"/>
    <mergeCell ref="D676:G676"/>
    <mergeCell ref="H676:K676"/>
    <mergeCell ref="L676:O676"/>
    <mergeCell ref="P676:S676"/>
    <mergeCell ref="T676:T677"/>
    <mergeCell ref="C618:T618"/>
    <mergeCell ref="D619:G619"/>
    <mergeCell ref="H619:K619"/>
    <mergeCell ref="L619:O619"/>
    <mergeCell ref="P619:S619"/>
    <mergeCell ref="T619:T620"/>
    <mergeCell ref="C619:C620"/>
    <mergeCell ref="C676:C677"/>
    <mergeCell ref="C564:T564"/>
    <mergeCell ref="D565:G565"/>
    <mergeCell ref="H565:K565"/>
    <mergeCell ref="L565:O565"/>
    <mergeCell ref="P565:S565"/>
    <mergeCell ref="T565:T566"/>
    <mergeCell ref="C503:T503"/>
    <mergeCell ref="D504:G504"/>
    <mergeCell ref="H504:K504"/>
    <mergeCell ref="L504:O504"/>
    <mergeCell ref="P504:S504"/>
    <mergeCell ref="T504:T505"/>
    <mergeCell ref="C504:C505"/>
    <mergeCell ref="C565:C566"/>
    <mergeCell ref="C447:T447"/>
    <mergeCell ref="D448:G448"/>
    <mergeCell ref="H448:K448"/>
    <mergeCell ref="L448:O448"/>
    <mergeCell ref="P448:S448"/>
    <mergeCell ref="T448:T449"/>
    <mergeCell ref="C384:T384"/>
    <mergeCell ref="D385:G385"/>
    <mergeCell ref="H385:K385"/>
    <mergeCell ref="L385:O385"/>
    <mergeCell ref="P385:S385"/>
    <mergeCell ref="T385:T386"/>
    <mergeCell ref="C385:C386"/>
    <mergeCell ref="C448:C449"/>
    <mergeCell ref="C317:T317"/>
    <mergeCell ref="D318:G318"/>
    <mergeCell ref="H318:K318"/>
    <mergeCell ref="L318:O318"/>
    <mergeCell ref="P318:S318"/>
    <mergeCell ref="T318:T319"/>
    <mergeCell ref="C265:T265"/>
    <mergeCell ref="D266:G266"/>
    <mergeCell ref="H266:K266"/>
    <mergeCell ref="L266:O266"/>
    <mergeCell ref="P266:S266"/>
    <mergeCell ref="T266:T267"/>
    <mergeCell ref="C266:C267"/>
    <mergeCell ref="C318:C319"/>
    <mergeCell ref="C221:T221"/>
    <mergeCell ref="D222:G222"/>
    <mergeCell ref="H222:K222"/>
    <mergeCell ref="L222:O222"/>
    <mergeCell ref="P222:S222"/>
    <mergeCell ref="T222:T223"/>
    <mergeCell ref="C180:T180"/>
    <mergeCell ref="D181:G181"/>
    <mergeCell ref="H181:K181"/>
    <mergeCell ref="L181:O181"/>
    <mergeCell ref="P181:S181"/>
    <mergeCell ref="T181:T182"/>
    <mergeCell ref="C181:C182"/>
    <mergeCell ref="C222:C223"/>
    <mergeCell ref="D138:G138"/>
    <mergeCell ref="H138:K138"/>
    <mergeCell ref="L138:O138"/>
    <mergeCell ref="P138:S138"/>
    <mergeCell ref="T138:T139"/>
    <mergeCell ref="C73:T73"/>
    <mergeCell ref="D74:G74"/>
    <mergeCell ref="H74:K74"/>
    <mergeCell ref="L74:O74"/>
    <mergeCell ref="P74:S74"/>
    <mergeCell ref="T74:T75"/>
    <mergeCell ref="C138:C139"/>
    <mergeCell ref="C4:T4"/>
    <mergeCell ref="T5:T6"/>
    <mergeCell ref="D5:G5"/>
    <mergeCell ref="H5:K5"/>
    <mergeCell ref="L5:O5"/>
    <mergeCell ref="P5:S5"/>
    <mergeCell ref="C5:C6"/>
    <mergeCell ref="C74:C75"/>
    <mergeCell ref="C137:T137"/>
    <mergeCell ref="C1194:T1194"/>
    <mergeCell ref="C1195:C1196"/>
    <mergeCell ref="D1195:G1195"/>
    <mergeCell ref="H1195:K1195"/>
    <mergeCell ref="L1195:O1195"/>
    <mergeCell ref="P1195:S1195"/>
    <mergeCell ref="T1195:T1196"/>
    <mergeCell ref="C1167:T1167"/>
    <mergeCell ref="C1168:C1169"/>
    <mergeCell ref="D1168:G1168"/>
    <mergeCell ref="H1168:K1168"/>
    <mergeCell ref="L1168:O1168"/>
    <mergeCell ref="P1168:S1168"/>
    <mergeCell ref="T1168:T1169"/>
    <mergeCell ref="C1181:T1181"/>
    <mergeCell ref="C1182:C1183"/>
    <mergeCell ref="D1182:G1182"/>
    <mergeCell ref="H1182:K1182"/>
    <mergeCell ref="L1182:O1182"/>
    <mergeCell ref="P1182:S1182"/>
    <mergeCell ref="T1182:T1183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rowBreaks count="1" manualBreakCount="1">
    <brk id="100" max="2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274"/>
  <sheetViews>
    <sheetView showGridLines="0" view="pageBreakPreview" zoomScale="69" zoomScaleNormal="50" zoomScaleSheetLayoutView="69" workbookViewId="0">
      <selection activeCell="B7" sqref="B7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9.42578125" customWidth="1"/>
    <col min="4" max="4" width="8.85546875" customWidth="1"/>
    <col min="5" max="5" width="9.42578125" customWidth="1"/>
    <col min="6" max="6" width="11.42578125" customWidth="1"/>
    <col min="7" max="7" width="6.7109375" customWidth="1"/>
    <col min="8" max="8" width="9" customWidth="1"/>
    <col min="9" max="9" width="10.5703125" customWidth="1"/>
    <col min="10" max="10" width="10.28515625" customWidth="1"/>
    <col min="11" max="11" width="8.28515625" customWidth="1"/>
    <col min="12" max="12" width="11.28515625" customWidth="1"/>
    <col min="13" max="13" width="12" customWidth="1"/>
    <col min="14" max="14" width="13.42578125" customWidth="1"/>
    <col min="15" max="15" width="9.28515625" hidden="1" customWidth="1"/>
    <col min="16" max="16" width="11.5703125" customWidth="1"/>
    <col min="17" max="17" width="10.85546875" customWidth="1"/>
    <col min="19" max="19" width="26.85546875" bestFit="1" customWidth="1"/>
  </cols>
  <sheetData>
    <row r="6" spans="2:19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5.75" x14ac:dyDescent="0.25">
      <c r="B8" s="115" t="s">
        <v>87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</row>
    <row r="9" spans="2:19" ht="15.75" x14ac:dyDescent="0.25">
      <c r="B9" s="118" t="s">
        <v>1</v>
      </c>
      <c r="C9" s="120" t="s">
        <v>2</v>
      </c>
      <c r="D9" s="120"/>
      <c r="E9" s="120"/>
      <c r="F9" s="120"/>
      <c r="G9" s="120" t="s">
        <v>3</v>
      </c>
      <c r="H9" s="120"/>
      <c r="I9" s="120"/>
      <c r="J9" s="120"/>
      <c r="K9" s="120" t="s">
        <v>4</v>
      </c>
      <c r="L9" s="120"/>
      <c r="M9" s="120"/>
      <c r="N9" s="120"/>
      <c r="O9" s="120" t="s">
        <v>5</v>
      </c>
      <c r="P9" s="120"/>
      <c r="Q9" s="120"/>
      <c r="R9" s="120"/>
      <c r="S9" s="122" t="s">
        <v>6</v>
      </c>
    </row>
    <row r="10" spans="2:19" ht="16.5" thickBot="1" x14ac:dyDescent="0.3">
      <c r="B10" s="119"/>
      <c r="C10" s="40" t="s">
        <v>7</v>
      </c>
      <c r="D10" s="40" t="s">
        <v>8</v>
      </c>
      <c r="E10" s="40" t="s">
        <v>9</v>
      </c>
      <c r="F10" s="40" t="s">
        <v>10</v>
      </c>
      <c r="G10" s="40" t="s">
        <v>11</v>
      </c>
      <c r="H10" s="40" t="s">
        <v>12</v>
      </c>
      <c r="I10" s="40" t="s">
        <v>13</v>
      </c>
      <c r="J10" s="40" t="s">
        <v>14</v>
      </c>
      <c r="K10" s="40" t="s">
        <v>15</v>
      </c>
      <c r="L10" s="40" t="s">
        <v>16</v>
      </c>
      <c r="M10" s="40" t="s">
        <v>17</v>
      </c>
      <c r="N10" s="40" t="s">
        <v>18</v>
      </c>
      <c r="O10" s="40" t="s">
        <v>19</v>
      </c>
      <c r="P10" s="40" t="s">
        <v>20</v>
      </c>
      <c r="Q10" s="40" t="s">
        <v>21</v>
      </c>
      <c r="R10" s="40" t="s">
        <v>22</v>
      </c>
      <c r="S10" s="123"/>
    </row>
    <row r="11" spans="2:19" s="32" customFormat="1" ht="15.75" x14ac:dyDescent="0.25">
      <c r="B11" s="23" t="s">
        <v>88</v>
      </c>
      <c r="C11" s="18">
        <v>31</v>
      </c>
      <c r="D11" s="18">
        <v>10</v>
      </c>
      <c r="E11" s="18">
        <v>114</v>
      </c>
      <c r="F11" s="16">
        <f>E11+D11+C11</f>
        <v>155</v>
      </c>
      <c r="G11" s="18">
        <v>1</v>
      </c>
      <c r="H11" s="18">
        <v>5</v>
      </c>
      <c r="I11" s="18">
        <v>1</v>
      </c>
      <c r="J11" s="16">
        <f>G11+H11+I11</f>
        <v>7</v>
      </c>
      <c r="K11" s="18">
        <v>0</v>
      </c>
      <c r="L11" s="18">
        <v>5</v>
      </c>
      <c r="M11" s="18">
        <v>13</v>
      </c>
      <c r="N11" s="16">
        <f>SUM(K11:M11)</f>
        <v>18</v>
      </c>
      <c r="O11" s="18"/>
      <c r="P11" s="18"/>
      <c r="Q11" s="18"/>
      <c r="R11" s="16">
        <f>SUM(O11:Q11)</f>
        <v>0</v>
      </c>
      <c r="S11" s="16">
        <f>R11+N11+J11+F11</f>
        <v>180</v>
      </c>
    </row>
    <row r="12" spans="2:19" s="32" customFormat="1" ht="15.75" x14ac:dyDescent="0.25">
      <c r="B12" s="4" t="s">
        <v>89</v>
      </c>
      <c r="C12" s="15">
        <v>6055</v>
      </c>
      <c r="D12" s="15">
        <v>5920</v>
      </c>
      <c r="E12" s="15">
        <v>6002</v>
      </c>
      <c r="F12" s="26">
        <f>E12+D12+C12</f>
        <v>17977</v>
      </c>
      <c r="G12" s="15">
        <v>5461</v>
      </c>
      <c r="H12" s="15">
        <v>5120</v>
      </c>
      <c r="I12" s="15">
        <v>4886</v>
      </c>
      <c r="J12" s="26">
        <f>G12+H12+I12</f>
        <v>15467</v>
      </c>
      <c r="K12" s="15">
        <v>5048</v>
      </c>
      <c r="L12" s="15">
        <v>4808</v>
      </c>
      <c r="M12" s="15">
        <v>4847</v>
      </c>
      <c r="N12" s="16">
        <f>SUM(K12:M12)</f>
        <v>14703</v>
      </c>
      <c r="O12" s="15"/>
      <c r="P12" s="15"/>
      <c r="Q12" s="15"/>
      <c r="R12" s="16">
        <f>SUM(O12:Q12)</f>
        <v>0</v>
      </c>
      <c r="S12" s="26">
        <f>R12+N12+J12+F12</f>
        <v>48147</v>
      </c>
    </row>
    <row r="13" spans="2:19" s="32" customFormat="1" ht="15.75" x14ac:dyDescent="0.25">
      <c r="B13" s="4" t="s">
        <v>90</v>
      </c>
      <c r="C13" s="15">
        <v>2</v>
      </c>
      <c r="D13" s="15">
        <v>1</v>
      </c>
      <c r="E13" s="15">
        <v>1</v>
      </c>
      <c r="F13" s="26">
        <f>E13+D13+C13</f>
        <v>4</v>
      </c>
      <c r="G13" s="15">
        <v>1</v>
      </c>
      <c r="H13" s="15">
        <v>3</v>
      </c>
      <c r="I13" s="15">
        <v>4</v>
      </c>
      <c r="J13" s="26">
        <f>G13+H13+I13</f>
        <v>8</v>
      </c>
      <c r="K13" s="15">
        <v>4</v>
      </c>
      <c r="L13" s="15">
        <v>4</v>
      </c>
      <c r="M13" s="15">
        <v>1</v>
      </c>
      <c r="N13" s="16">
        <f>SUM(K13:M13)</f>
        <v>9</v>
      </c>
      <c r="O13" s="15"/>
      <c r="P13" s="15"/>
      <c r="Q13" s="15"/>
      <c r="R13" s="16">
        <f>SUM(O13:Q13)</f>
        <v>0</v>
      </c>
      <c r="S13" s="26">
        <f>R13+N13+J13+F13</f>
        <v>21</v>
      </c>
    </row>
    <row r="14" spans="2:19" ht="15.75" x14ac:dyDescent="0.25">
      <c r="B14" s="4" t="s">
        <v>91</v>
      </c>
      <c r="C14" s="15">
        <v>87</v>
      </c>
      <c r="D14" s="15">
        <v>22</v>
      </c>
      <c r="E14" s="15">
        <v>42</v>
      </c>
      <c r="F14" s="26">
        <f>E14+D14+C14</f>
        <v>151</v>
      </c>
      <c r="G14" s="15">
        <v>7</v>
      </c>
      <c r="H14" s="15">
        <v>6</v>
      </c>
      <c r="I14" s="15">
        <v>34</v>
      </c>
      <c r="J14" s="26">
        <f>G14+H14+I14</f>
        <v>47</v>
      </c>
      <c r="K14" s="15">
        <v>15</v>
      </c>
      <c r="L14" s="15">
        <v>8</v>
      </c>
      <c r="M14" s="15">
        <v>34</v>
      </c>
      <c r="N14" s="16">
        <f>SUM(K14:M14)</f>
        <v>57</v>
      </c>
      <c r="O14" s="15"/>
      <c r="P14" s="15"/>
      <c r="Q14" s="15"/>
      <c r="R14" s="16">
        <f>SUM(O14:Q14)</f>
        <v>0</v>
      </c>
      <c r="S14" s="26">
        <f>R14+N14+J14+F14</f>
        <v>255</v>
      </c>
    </row>
    <row r="15" spans="2:19" ht="15.75" x14ac:dyDescent="0.25">
      <c r="B15" s="4" t="s">
        <v>92</v>
      </c>
      <c r="C15" s="15">
        <v>4678</v>
      </c>
      <c r="D15" s="15">
        <v>0</v>
      </c>
      <c r="E15" s="15">
        <v>19362</v>
      </c>
      <c r="F15" s="26">
        <f>E15+D15+C15</f>
        <v>24040</v>
      </c>
      <c r="G15" s="15">
        <v>0</v>
      </c>
      <c r="H15" s="15">
        <v>0</v>
      </c>
      <c r="I15" s="15">
        <v>0</v>
      </c>
      <c r="J15" s="26">
        <f>G15+H15+I15</f>
        <v>0</v>
      </c>
      <c r="K15" s="15">
        <v>0</v>
      </c>
      <c r="L15" s="15">
        <v>0</v>
      </c>
      <c r="M15" s="15">
        <v>0</v>
      </c>
      <c r="N15" s="16">
        <f>SUM(K15:M15)</f>
        <v>0</v>
      </c>
      <c r="O15" s="15"/>
      <c r="P15" s="15"/>
      <c r="Q15" s="15"/>
      <c r="R15" s="16">
        <f>SUM(O15:Q15)</f>
        <v>0</v>
      </c>
      <c r="S15" s="26">
        <f>R15+N15+J15+F15</f>
        <v>24040</v>
      </c>
    </row>
    <row r="16" spans="2:19" ht="15.75" x14ac:dyDescent="0.25">
      <c r="B16" s="45" t="s">
        <v>6</v>
      </c>
      <c r="C16" s="26">
        <f t="shared" ref="C16:S16" si="0">SUM(C11:C15)</f>
        <v>10853</v>
      </c>
      <c r="D16" s="26">
        <f t="shared" si="0"/>
        <v>5953</v>
      </c>
      <c r="E16" s="26">
        <f t="shared" si="0"/>
        <v>25521</v>
      </c>
      <c r="F16" s="26">
        <f t="shared" si="0"/>
        <v>42327</v>
      </c>
      <c r="G16" s="26">
        <f t="shared" si="0"/>
        <v>5470</v>
      </c>
      <c r="H16" s="26">
        <f t="shared" si="0"/>
        <v>5134</v>
      </c>
      <c r="I16" s="26">
        <f t="shared" si="0"/>
        <v>4925</v>
      </c>
      <c r="J16" s="26">
        <f t="shared" si="0"/>
        <v>15529</v>
      </c>
      <c r="K16" s="26">
        <f t="shared" si="0"/>
        <v>5067</v>
      </c>
      <c r="L16" s="26">
        <f t="shared" si="0"/>
        <v>4825</v>
      </c>
      <c r="M16" s="26">
        <f t="shared" si="0"/>
        <v>4895</v>
      </c>
      <c r="N16" s="26">
        <f t="shared" si="0"/>
        <v>14787</v>
      </c>
      <c r="O16" s="26">
        <f t="shared" si="0"/>
        <v>0</v>
      </c>
      <c r="P16" s="26">
        <f t="shared" si="0"/>
        <v>0</v>
      </c>
      <c r="Q16" s="26">
        <f t="shared" si="0"/>
        <v>0</v>
      </c>
      <c r="R16" s="26">
        <f t="shared" si="0"/>
        <v>0</v>
      </c>
      <c r="S16" s="26">
        <f t="shared" si="0"/>
        <v>72643</v>
      </c>
    </row>
    <row r="17" spans="2:19" ht="15.75" x14ac:dyDescent="0.25">
      <c r="B17" s="83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</row>
    <row r="18" spans="2:19" ht="15.75" x14ac:dyDescent="0.25">
      <c r="B18" s="83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</row>
    <row r="19" spans="2:19" ht="15.75" x14ac:dyDescent="0.25">
      <c r="B19" s="8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2:19" ht="15.75" x14ac:dyDescent="0.25">
      <c r="B20" s="83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2:19" ht="15.75" x14ac:dyDescent="0.25">
      <c r="B21" s="8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2:19" ht="15.75" x14ac:dyDescent="0.25">
      <c r="B22" s="8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</row>
    <row r="23" spans="2:19" ht="15.75" x14ac:dyDescent="0.25">
      <c r="B23" s="83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2:19" ht="15.75" x14ac:dyDescent="0.25">
      <c r="B24" s="83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spans="2:19" ht="15.75" x14ac:dyDescent="0.25">
      <c r="B25" s="83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2:19" ht="15.75" x14ac:dyDescent="0.25">
      <c r="B26" s="83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2:19" ht="15.75" x14ac:dyDescent="0.25">
      <c r="B27" s="83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2:19" ht="15.75" x14ac:dyDescent="0.25">
      <c r="B28" s="8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</row>
    <row r="29" spans="2:19" ht="15.75" x14ac:dyDescent="0.25">
      <c r="B29" s="83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2:19" ht="15.75" x14ac:dyDescent="0.25">
      <c r="B30" s="83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2:19" ht="15.75" x14ac:dyDescent="0.25">
      <c r="B31" s="83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2:19" ht="15.75" x14ac:dyDescent="0.25">
      <c r="B32" s="83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  <row r="33" spans="2:19" ht="15.75" x14ac:dyDescent="0.25">
      <c r="B33" s="8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2:19" ht="15.75" x14ac:dyDescent="0.25">
      <c r="B34" s="8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2:19" ht="15.75" x14ac:dyDescent="0.25">
      <c r="B35" s="8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2:19" ht="15.75" x14ac:dyDescent="0.25">
      <c r="B36" s="8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2:19" ht="15.75" x14ac:dyDescent="0.25">
      <c r="B37" s="8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2:19" ht="15.75" x14ac:dyDescent="0.25">
      <c r="B38" s="8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  <row r="39" spans="2:19" ht="15.75" x14ac:dyDescent="0.25">
      <c r="B39" s="8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2:19" ht="15.75" x14ac:dyDescent="0.25">
      <c r="B40" s="8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2:19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187" spans="14:15" x14ac:dyDescent="0.25">
      <c r="N187" s="1"/>
    </row>
    <row r="188" spans="14:15" x14ac:dyDescent="0.25">
      <c r="N188" s="1"/>
      <c r="O188" s="1"/>
    </row>
    <row r="189" spans="14:15" x14ac:dyDescent="0.25">
      <c r="N189" s="1"/>
      <c r="O189" s="1"/>
    </row>
    <row r="190" spans="14:15" x14ac:dyDescent="0.25">
      <c r="N190" s="1"/>
      <c r="O190" s="1"/>
    </row>
    <row r="191" spans="14:15" x14ac:dyDescent="0.25">
      <c r="N191" s="1"/>
      <c r="O191" s="1"/>
    </row>
    <row r="192" spans="14:15" x14ac:dyDescent="0.25">
      <c r="N192" s="1"/>
      <c r="O192" s="1"/>
    </row>
    <row r="193" spans="14:15" x14ac:dyDescent="0.25">
      <c r="N193" s="1"/>
      <c r="O193" s="1"/>
    </row>
    <row r="194" spans="14:15" x14ac:dyDescent="0.25">
      <c r="N194" s="1"/>
      <c r="O194" s="1"/>
    </row>
    <row r="195" spans="14:15" x14ac:dyDescent="0.25">
      <c r="N195" s="1"/>
      <c r="O195" s="1"/>
    </row>
    <row r="196" spans="14:15" x14ac:dyDescent="0.25">
      <c r="N196" s="1"/>
      <c r="O196" s="1"/>
    </row>
    <row r="197" spans="14:15" x14ac:dyDescent="0.25">
      <c r="N197" s="1"/>
      <c r="O197" s="1"/>
    </row>
    <row r="198" spans="14:15" x14ac:dyDescent="0.25">
      <c r="N198" s="1"/>
      <c r="O198" s="1"/>
    </row>
    <row r="199" spans="14:15" x14ac:dyDescent="0.25">
      <c r="N199" s="1"/>
      <c r="O199" s="1"/>
    </row>
    <row r="200" spans="14:15" x14ac:dyDescent="0.25">
      <c r="N200" s="1"/>
      <c r="O200" s="1"/>
    </row>
    <row r="201" spans="14:15" x14ac:dyDescent="0.25">
      <c r="N201" s="1"/>
      <c r="O201" s="1"/>
    </row>
    <row r="202" spans="14:15" x14ac:dyDescent="0.25">
      <c r="N202" s="1"/>
      <c r="O202" s="1"/>
    </row>
    <row r="203" spans="14:15" x14ac:dyDescent="0.25">
      <c r="N203" s="1"/>
      <c r="O203" s="1"/>
    </row>
    <row r="204" spans="14:15" x14ac:dyDescent="0.25">
      <c r="N204" s="1"/>
      <c r="O204" s="1"/>
    </row>
    <row r="205" spans="14:15" x14ac:dyDescent="0.25">
      <c r="N205" s="1"/>
      <c r="O205" s="1"/>
    </row>
    <row r="206" spans="14:15" x14ac:dyDescent="0.25">
      <c r="N206" s="1"/>
      <c r="O206" s="1"/>
    </row>
    <row r="207" spans="14:15" x14ac:dyDescent="0.25">
      <c r="N207" s="1"/>
      <c r="O207" s="1"/>
    </row>
    <row r="208" spans="14:15" x14ac:dyDescent="0.25">
      <c r="N208" s="1"/>
      <c r="O208" s="1"/>
    </row>
    <row r="209" spans="14:15" x14ac:dyDescent="0.25">
      <c r="N209" s="1"/>
      <c r="O209" s="1"/>
    </row>
    <row r="210" spans="14:15" x14ac:dyDescent="0.25">
      <c r="N210" s="1"/>
      <c r="O210" s="1"/>
    </row>
    <row r="211" spans="14:15" x14ac:dyDescent="0.25">
      <c r="N211" s="1"/>
      <c r="O211" s="1"/>
    </row>
    <row r="212" spans="14:15" x14ac:dyDescent="0.25">
      <c r="N212" s="1"/>
      <c r="O212" s="1"/>
    </row>
    <row r="213" spans="14:15" x14ac:dyDescent="0.25">
      <c r="N213" s="1"/>
      <c r="O213" s="1"/>
    </row>
    <row r="214" spans="14:15" x14ac:dyDescent="0.25">
      <c r="N214" s="1"/>
      <c r="O214" s="1"/>
    </row>
    <row r="215" spans="14:15" x14ac:dyDescent="0.25">
      <c r="N215" s="1"/>
      <c r="O215" s="1"/>
    </row>
    <row r="216" spans="14:15" x14ac:dyDescent="0.25">
      <c r="N216" s="1"/>
      <c r="O216" s="1"/>
    </row>
    <row r="217" spans="14:15" x14ac:dyDescent="0.25">
      <c r="N217" s="1"/>
      <c r="O217" s="1"/>
    </row>
    <row r="218" spans="14:15" x14ac:dyDescent="0.25">
      <c r="N218" s="1"/>
      <c r="O218" s="1"/>
    </row>
    <row r="219" spans="14:15" x14ac:dyDescent="0.25">
      <c r="N219" s="1"/>
      <c r="O219" s="1"/>
    </row>
    <row r="220" spans="14:15" x14ac:dyDescent="0.25">
      <c r="N220" s="1"/>
      <c r="O220" s="1"/>
    </row>
    <row r="221" spans="14:15" x14ac:dyDescent="0.25">
      <c r="N221" s="1"/>
      <c r="O221" s="1"/>
    </row>
    <row r="222" spans="14:15" x14ac:dyDescent="0.25">
      <c r="N222" s="1"/>
      <c r="O222" s="1"/>
    </row>
    <row r="223" spans="14:15" x14ac:dyDescent="0.25">
      <c r="N223" s="1"/>
      <c r="O223" s="1"/>
    </row>
    <row r="224" spans="14:15" x14ac:dyDescent="0.25">
      <c r="N224" s="1"/>
      <c r="O224" s="1"/>
    </row>
    <row r="225" spans="14:15" x14ac:dyDescent="0.25">
      <c r="N225" s="1"/>
      <c r="O225" s="1"/>
    </row>
    <row r="226" spans="14:15" x14ac:dyDescent="0.25">
      <c r="N226" s="1"/>
      <c r="O226" s="1"/>
    </row>
    <row r="227" spans="14:15" x14ac:dyDescent="0.25">
      <c r="N227" s="1"/>
      <c r="O227" s="1"/>
    </row>
    <row r="228" spans="14:15" x14ac:dyDescent="0.25">
      <c r="N228" s="1"/>
      <c r="O228" s="1"/>
    </row>
    <row r="229" spans="14:15" x14ac:dyDescent="0.25">
      <c r="N229" s="1"/>
      <c r="O229" s="1"/>
    </row>
    <row r="230" spans="14:15" x14ac:dyDescent="0.25">
      <c r="N230" s="1"/>
      <c r="O230" s="1"/>
    </row>
    <row r="231" spans="14:15" x14ac:dyDescent="0.25">
      <c r="N231" s="1"/>
      <c r="O231" s="1"/>
    </row>
    <row r="232" spans="14:15" x14ac:dyDescent="0.25">
      <c r="N232" s="1"/>
      <c r="O232" s="1"/>
    </row>
    <row r="233" spans="14:15" x14ac:dyDescent="0.25">
      <c r="N233" s="1"/>
      <c r="O233" s="1"/>
    </row>
    <row r="234" spans="14:15" x14ac:dyDescent="0.25">
      <c r="N234" s="1"/>
      <c r="O234" s="1"/>
    </row>
    <row r="235" spans="14:15" x14ac:dyDescent="0.25">
      <c r="N235" s="1"/>
      <c r="O235" s="1"/>
    </row>
    <row r="236" spans="14:15" x14ac:dyDescent="0.25">
      <c r="N236" s="1"/>
      <c r="O236" s="1"/>
    </row>
    <row r="237" spans="14:15" x14ac:dyDescent="0.25">
      <c r="N237" s="1"/>
      <c r="O237" s="1"/>
    </row>
    <row r="238" spans="14:15" x14ac:dyDescent="0.25">
      <c r="N238" s="1"/>
      <c r="O238" s="1"/>
    </row>
    <row r="239" spans="14:15" x14ac:dyDescent="0.25">
      <c r="N239" s="1"/>
      <c r="O239" s="1"/>
    </row>
    <row r="240" spans="14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</row>
    <row r="244" spans="14:15" x14ac:dyDescent="0.25">
      <c r="N244" s="1"/>
    </row>
    <row r="245" spans="14:15" x14ac:dyDescent="0.25">
      <c r="N245" s="1"/>
    </row>
    <row r="246" spans="14:15" x14ac:dyDescent="0.25">
      <c r="N246" s="1"/>
    </row>
    <row r="247" spans="14:15" x14ac:dyDescent="0.25">
      <c r="N247" s="1"/>
    </row>
    <row r="248" spans="14:15" x14ac:dyDescent="0.25">
      <c r="N248" s="1"/>
    </row>
    <row r="249" spans="14:15" x14ac:dyDescent="0.25">
      <c r="N249" s="1"/>
    </row>
    <row r="250" spans="14:15" x14ac:dyDescent="0.25">
      <c r="N250" s="1"/>
    </row>
    <row r="251" spans="14:15" x14ac:dyDescent="0.25">
      <c r="N251" s="1"/>
    </row>
    <row r="252" spans="14:15" x14ac:dyDescent="0.25">
      <c r="N252" s="1"/>
    </row>
    <row r="253" spans="14:15" x14ac:dyDescent="0.25">
      <c r="N253" s="1"/>
    </row>
    <row r="254" spans="14:15" x14ac:dyDescent="0.25">
      <c r="N254" s="1"/>
    </row>
    <row r="255" spans="14:15" x14ac:dyDescent="0.25">
      <c r="N255" s="1"/>
    </row>
    <row r="256" spans="14:15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S8"/>
    <mergeCell ref="C9:F9"/>
    <mergeCell ref="G9:J9"/>
    <mergeCell ref="K9:N9"/>
    <mergeCell ref="O9:R9"/>
    <mergeCell ref="S9:S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BreakPreview" zoomScale="50" zoomScaleNormal="30" zoomScaleSheetLayoutView="50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1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15" t="s">
        <v>93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19" ht="15.75" x14ac:dyDescent="0.25">
      <c r="B7" s="118" t="s">
        <v>140</v>
      </c>
      <c r="C7" s="120" t="s">
        <v>2</v>
      </c>
      <c r="D7" s="120"/>
      <c r="E7" s="120"/>
      <c r="F7" s="120"/>
      <c r="G7" s="120" t="s">
        <v>3</v>
      </c>
      <c r="H7" s="120"/>
      <c r="I7" s="120"/>
      <c r="J7" s="120"/>
      <c r="K7" s="120" t="s">
        <v>4</v>
      </c>
      <c r="L7" s="120"/>
      <c r="M7" s="120"/>
      <c r="N7" s="120"/>
      <c r="O7" s="120" t="s">
        <v>5</v>
      </c>
      <c r="P7" s="120"/>
      <c r="Q7" s="120"/>
      <c r="R7" s="120"/>
      <c r="S7" s="122" t="s">
        <v>6</v>
      </c>
    </row>
    <row r="8" spans="2:19" ht="16.5" thickBot="1" x14ac:dyDescent="0.3">
      <c r="B8" s="119"/>
      <c r="C8" s="40" t="s">
        <v>7</v>
      </c>
      <c r="D8" s="40" t="s">
        <v>8</v>
      </c>
      <c r="E8" s="40" t="s">
        <v>9</v>
      </c>
      <c r="F8" s="40" t="s">
        <v>10</v>
      </c>
      <c r="G8" s="40" t="s">
        <v>11</v>
      </c>
      <c r="H8" s="40" t="s">
        <v>12</v>
      </c>
      <c r="I8" s="40" t="s">
        <v>13</v>
      </c>
      <c r="J8" s="40" t="s">
        <v>14</v>
      </c>
      <c r="K8" s="40" t="s">
        <v>15</v>
      </c>
      <c r="L8" s="40" t="s">
        <v>16</v>
      </c>
      <c r="M8" s="40" t="s">
        <v>17</v>
      </c>
      <c r="N8" s="40" t="s">
        <v>18</v>
      </c>
      <c r="O8" s="40" t="s">
        <v>19</v>
      </c>
      <c r="P8" s="40" t="s">
        <v>20</v>
      </c>
      <c r="Q8" s="40" t="s">
        <v>21</v>
      </c>
      <c r="R8" s="40" t="s">
        <v>22</v>
      </c>
      <c r="S8" s="123"/>
    </row>
    <row r="9" spans="2:19" ht="15.75" x14ac:dyDescent="0.25">
      <c r="B9" s="23" t="s">
        <v>94</v>
      </c>
      <c r="C9" s="88">
        <v>0</v>
      </c>
      <c r="D9" s="88">
        <v>0</v>
      </c>
      <c r="E9" s="88">
        <v>0</v>
      </c>
      <c r="F9" s="16">
        <f t="shared" ref="F9:F14" si="0">E9+D9+C9</f>
        <v>0</v>
      </c>
      <c r="G9" s="18"/>
      <c r="H9" s="18">
        <v>60</v>
      </c>
      <c r="I9" s="18">
        <v>50</v>
      </c>
      <c r="J9" s="16">
        <f t="shared" ref="J9:J14" si="1">SUM(G9:I9)</f>
        <v>110</v>
      </c>
      <c r="K9" s="18">
        <v>139</v>
      </c>
      <c r="L9" s="18">
        <v>42</v>
      </c>
      <c r="M9" s="18">
        <v>0</v>
      </c>
      <c r="N9" s="16">
        <f t="shared" ref="N9:N14" si="2">SUM(K9:M9)</f>
        <v>181</v>
      </c>
      <c r="O9" s="75"/>
      <c r="P9" s="76"/>
      <c r="Q9" s="76"/>
      <c r="R9" s="16">
        <f t="shared" ref="R9:R14" si="3">SUM(O9:Q9)</f>
        <v>0</v>
      </c>
      <c r="S9" s="48">
        <f t="shared" ref="S9:S14" si="4">SUM(R9,N9,J9,F9)</f>
        <v>291</v>
      </c>
    </row>
    <row r="10" spans="2:19" ht="15.75" x14ac:dyDescent="0.25">
      <c r="B10" s="23" t="s">
        <v>95</v>
      </c>
      <c r="C10" s="89">
        <v>15</v>
      </c>
      <c r="D10" s="89">
        <v>11</v>
      </c>
      <c r="E10" s="89">
        <v>1</v>
      </c>
      <c r="F10" s="16">
        <f t="shared" si="0"/>
        <v>27</v>
      </c>
      <c r="G10" s="18">
        <v>12</v>
      </c>
      <c r="H10" s="18">
        <v>43</v>
      </c>
      <c r="I10" s="18">
        <v>42</v>
      </c>
      <c r="J10" s="16">
        <f t="shared" si="1"/>
        <v>97</v>
      </c>
      <c r="K10" s="18">
        <v>6</v>
      </c>
      <c r="L10" s="18">
        <v>41</v>
      </c>
      <c r="M10" s="18">
        <v>0</v>
      </c>
      <c r="N10" s="16">
        <f t="shared" si="2"/>
        <v>47</v>
      </c>
      <c r="O10" s="75"/>
      <c r="P10" s="76"/>
      <c r="Q10" s="76"/>
      <c r="R10" s="16">
        <f t="shared" si="3"/>
        <v>0</v>
      </c>
      <c r="S10" s="16">
        <f t="shared" si="4"/>
        <v>171</v>
      </c>
    </row>
    <row r="11" spans="2:19" ht="15.75" x14ac:dyDescent="0.25">
      <c r="B11" s="4" t="s">
        <v>96</v>
      </c>
      <c r="C11" s="89">
        <v>0</v>
      </c>
      <c r="D11" s="89">
        <v>0</v>
      </c>
      <c r="E11" s="89">
        <v>0</v>
      </c>
      <c r="F11" s="26">
        <f t="shared" si="0"/>
        <v>0</v>
      </c>
      <c r="G11" s="15"/>
      <c r="H11" s="15">
        <v>0</v>
      </c>
      <c r="I11" s="15">
        <v>59</v>
      </c>
      <c r="J11" s="26">
        <f t="shared" si="1"/>
        <v>59</v>
      </c>
      <c r="K11" s="15">
        <v>2</v>
      </c>
      <c r="L11" s="15">
        <v>1</v>
      </c>
      <c r="M11" s="15">
        <v>0</v>
      </c>
      <c r="N11" s="16">
        <f t="shared" si="2"/>
        <v>3</v>
      </c>
      <c r="O11" s="75"/>
      <c r="P11" s="76"/>
      <c r="Q11" s="76"/>
      <c r="R11" s="16">
        <f t="shared" si="3"/>
        <v>0</v>
      </c>
      <c r="S11" s="26">
        <f t="shared" si="4"/>
        <v>62</v>
      </c>
    </row>
    <row r="12" spans="2:19" ht="15.75" x14ac:dyDescent="0.25">
      <c r="B12" s="4" t="s">
        <v>97</v>
      </c>
      <c r="C12" s="89">
        <v>0</v>
      </c>
      <c r="D12" s="89">
        <v>0</v>
      </c>
      <c r="E12" s="89">
        <v>0</v>
      </c>
      <c r="F12" s="26">
        <f>E12+D12+C12</f>
        <v>0</v>
      </c>
      <c r="G12" s="15"/>
      <c r="H12" s="15">
        <v>0</v>
      </c>
      <c r="I12" s="15">
        <v>0</v>
      </c>
      <c r="J12" s="26">
        <f t="shared" si="1"/>
        <v>0</v>
      </c>
      <c r="K12" s="15">
        <v>1</v>
      </c>
      <c r="L12" s="15">
        <v>0</v>
      </c>
      <c r="M12" s="15">
        <v>0</v>
      </c>
      <c r="N12" s="16">
        <f t="shared" si="2"/>
        <v>1</v>
      </c>
      <c r="O12" s="75"/>
      <c r="P12" s="76"/>
      <c r="Q12" s="76"/>
      <c r="R12" s="16">
        <f t="shared" si="3"/>
        <v>0</v>
      </c>
      <c r="S12" s="26">
        <f t="shared" si="4"/>
        <v>1</v>
      </c>
    </row>
    <row r="13" spans="2:19" ht="15.75" x14ac:dyDescent="0.25">
      <c r="B13" s="4" t="s">
        <v>98</v>
      </c>
      <c r="C13" s="89">
        <v>0</v>
      </c>
      <c r="D13" s="89">
        <v>0</v>
      </c>
      <c r="E13" s="89">
        <v>0</v>
      </c>
      <c r="F13" s="30">
        <f t="shared" si="0"/>
        <v>0</v>
      </c>
      <c r="G13" s="15"/>
      <c r="H13" s="15">
        <v>25</v>
      </c>
      <c r="I13" s="15">
        <v>6</v>
      </c>
      <c r="J13" s="30">
        <f t="shared" si="1"/>
        <v>31</v>
      </c>
      <c r="K13" s="15" t="s">
        <v>147</v>
      </c>
      <c r="L13" s="15" t="s">
        <v>147</v>
      </c>
      <c r="M13" s="15" t="s">
        <v>147</v>
      </c>
      <c r="N13" s="16">
        <f t="shared" si="2"/>
        <v>0</v>
      </c>
      <c r="O13" s="75"/>
      <c r="P13" s="76"/>
      <c r="Q13" s="76"/>
      <c r="R13" s="16">
        <f t="shared" si="3"/>
        <v>0</v>
      </c>
      <c r="S13" s="26">
        <f t="shared" si="4"/>
        <v>31</v>
      </c>
    </row>
    <row r="14" spans="2:19" ht="15.75" x14ac:dyDescent="0.25">
      <c r="B14" s="4" t="s">
        <v>99</v>
      </c>
      <c r="C14" s="89">
        <v>0</v>
      </c>
      <c r="D14" s="89">
        <v>0</v>
      </c>
      <c r="E14" s="89">
        <v>0</v>
      </c>
      <c r="F14" s="26">
        <f t="shared" si="0"/>
        <v>0</v>
      </c>
      <c r="G14" s="15"/>
      <c r="H14" s="15">
        <v>0</v>
      </c>
      <c r="I14" s="15">
        <v>0</v>
      </c>
      <c r="J14" s="26">
        <f t="shared" si="1"/>
        <v>0</v>
      </c>
      <c r="K14" s="15">
        <v>0</v>
      </c>
      <c r="L14" s="15">
        <v>0</v>
      </c>
      <c r="M14" s="15">
        <v>968</v>
      </c>
      <c r="N14" s="16">
        <f t="shared" si="2"/>
        <v>968</v>
      </c>
      <c r="O14" s="75"/>
      <c r="P14" s="76"/>
      <c r="Q14" s="76"/>
      <c r="R14" s="16">
        <f t="shared" si="3"/>
        <v>0</v>
      </c>
      <c r="S14" s="26">
        <f t="shared" si="4"/>
        <v>968</v>
      </c>
    </row>
    <row r="15" spans="2:19" ht="15.75" x14ac:dyDescent="0.25">
      <c r="B15" s="45" t="s">
        <v>6</v>
      </c>
      <c r="C15" s="25">
        <f t="shared" ref="C15:I15" si="5">SUM(C9:C14)</f>
        <v>15</v>
      </c>
      <c r="D15" s="25">
        <f t="shared" si="5"/>
        <v>11</v>
      </c>
      <c r="E15" s="25">
        <f t="shared" si="5"/>
        <v>1</v>
      </c>
      <c r="F15" s="26">
        <f t="shared" si="5"/>
        <v>27</v>
      </c>
      <c r="G15" s="107">
        <f t="shared" si="5"/>
        <v>12</v>
      </c>
      <c r="H15" s="107">
        <f t="shared" si="5"/>
        <v>128</v>
      </c>
      <c r="I15" s="107">
        <f t="shared" si="5"/>
        <v>157</v>
      </c>
      <c r="J15" s="26">
        <f>SUM(J9:J14)</f>
        <v>297</v>
      </c>
      <c r="K15" s="25">
        <f>SUM(K11:K14)</f>
        <v>3</v>
      </c>
      <c r="L15" s="25">
        <f>SUM(L11:L14)</f>
        <v>1</v>
      </c>
      <c r="M15" s="25">
        <f>SUM(M11:M14)</f>
        <v>968</v>
      </c>
      <c r="N15" s="26">
        <f>SUM(N9:N14)</f>
        <v>1200</v>
      </c>
      <c r="O15" s="26">
        <f>SUM(O11:O14)</f>
        <v>0</v>
      </c>
      <c r="P15" s="26">
        <f>SUM(P11:P14)</f>
        <v>0</v>
      </c>
      <c r="Q15" s="26">
        <f>SUM(Q11:Q14)</f>
        <v>0</v>
      </c>
      <c r="R15" s="26">
        <f>SUM(R9:R14)</f>
        <v>0</v>
      </c>
      <c r="S15" s="26">
        <f>SUM(S9:S14)</f>
        <v>1524</v>
      </c>
    </row>
    <row r="16" spans="2:19" ht="15.75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="68" zoomScaleNormal="30" zoomScaleSheetLayoutView="68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5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2:19" ht="15.75" x14ac:dyDescent="0.25">
      <c r="B6" s="118" t="s">
        <v>140</v>
      </c>
      <c r="C6" s="120" t="s">
        <v>2</v>
      </c>
      <c r="D6" s="120"/>
      <c r="E6" s="120"/>
      <c r="F6" s="120"/>
      <c r="G6" s="120" t="s">
        <v>3</v>
      </c>
      <c r="H6" s="120"/>
      <c r="I6" s="120"/>
      <c r="J6" s="120"/>
      <c r="K6" s="120" t="s">
        <v>4</v>
      </c>
      <c r="L6" s="120"/>
      <c r="M6" s="120"/>
      <c r="N6" s="120"/>
      <c r="O6" s="120" t="s">
        <v>5</v>
      </c>
      <c r="P6" s="120"/>
      <c r="Q6" s="120"/>
      <c r="R6" s="120"/>
      <c r="S6" s="122" t="s">
        <v>6</v>
      </c>
    </row>
    <row r="7" spans="2:19" ht="16.5" thickBot="1" x14ac:dyDescent="0.3">
      <c r="B7" s="119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23"/>
    </row>
    <row r="8" spans="2:19" ht="15.75" x14ac:dyDescent="0.25">
      <c r="B8" s="23" t="s">
        <v>100</v>
      </c>
      <c r="C8" s="31">
        <v>0</v>
      </c>
      <c r="D8" s="31">
        <v>0</v>
      </c>
      <c r="E8" s="31">
        <v>0</v>
      </c>
      <c r="F8" s="22">
        <v>0</v>
      </c>
      <c r="G8" s="49">
        <v>0</v>
      </c>
      <c r="H8" s="49">
        <v>0</v>
      </c>
      <c r="I8" s="49">
        <v>0</v>
      </c>
      <c r="J8" s="50">
        <f>SUM(G8:I8)</f>
        <v>0</v>
      </c>
      <c r="K8" s="21">
        <f>SUM(H8:J8)</f>
        <v>0</v>
      </c>
      <c r="L8" s="21">
        <f>SUM(I8:K8)</f>
        <v>0</v>
      </c>
      <c r="M8" s="21">
        <f>SUM(J8:L8)</f>
        <v>0</v>
      </c>
      <c r="N8" s="22">
        <f>SUM(K8:M8)</f>
        <v>0</v>
      </c>
      <c r="O8" s="31"/>
      <c r="P8" s="31"/>
      <c r="Q8" s="31"/>
      <c r="R8" s="21">
        <f>SUM(O8:Q8)</f>
        <v>0</v>
      </c>
      <c r="S8" s="22">
        <f>R8+N8+J8+F8</f>
        <v>0</v>
      </c>
    </row>
    <row r="9" spans="2:19" ht="15.75" x14ac:dyDescent="0.25">
      <c r="B9" s="4" t="s">
        <v>101</v>
      </c>
      <c r="C9" s="20">
        <v>0</v>
      </c>
      <c r="D9" s="20">
        <v>0</v>
      </c>
      <c r="E9" s="20">
        <v>0</v>
      </c>
      <c r="F9" s="38">
        <f t="shared" ref="F9:F28" si="0">E9+D9+C9</f>
        <v>0</v>
      </c>
      <c r="G9" s="51">
        <v>0</v>
      </c>
      <c r="H9" s="51">
        <v>0</v>
      </c>
      <c r="I9" s="51">
        <v>0</v>
      </c>
      <c r="J9" s="50">
        <f t="shared" ref="J9:M28" si="1">SUM(G9:I9)</f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2">
        <f t="shared" ref="N9:N28" si="2">SUM(K9:M9)</f>
        <v>0</v>
      </c>
      <c r="O9" s="20"/>
      <c r="P9" s="20"/>
      <c r="Q9" s="20"/>
      <c r="R9" s="21">
        <f t="shared" ref="R9:R28" si="3">SUM(O9:Q9)</f>
        <v>0</v>
      </c>
      <c r="S9" s="38">
        <f>R9+N9+J9+F9</f>
        <v>0</v>
      </c>
    </row>
    <row r="10" spans="2:19" ht="15.75" x14ac:dyDescent="0.25">
      <c r="B10" s="4" t="s">
        <v>102</v>
      </c>
      <c r="C10" s="20">
        <v>0</v>
      </c>
      <c r="D10" s="20">
        <v>0</v>
      </c>
      <c r="E10" s="20">
        <v>0</v>
      </c>
      <c r="F10" s="38">
        <f>C10+D10+E10</f>
        <v>0</v>
      </c>
      <c r="G10" s="51">
        <v>0</v>
      </c>
      <c r="H10" s="51">
        <v>0</v>
      </c>
      <c r="I10" s="51">
        <v>0</v>
      </c>
      <c r="J10" s="50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2">
        <f t="shared" si="2"/>
        <v>0</v>
      </c>
      <c r="O10" s="20"/>
      <c r="P10" s="20"/>
      <c r="Q10" s="20"/>
      <c r="R10" s="21">
        <f t="shared" si="3"/>
        <v>0</v>
      </c>
      <c r="S10" s="38">
        <f>R10+N10+J10+F10</f>
        <v>0</v>
      </c>
    </row>
    <row r="11" spans="2:19" ht="15.75" x14ac:dyDescent="0.25">
      <c r="B11" s="4" t="s">
        <v>103</v>
      </c>
      <c r="C11" s="20">
        <v>0</v>
      </c>
      <c r="D11" s="20">
        <v>0</v>
      </c>
      <c r="E11" s="20">
        <v>0</v>
      </c>
      <c r="F11" s="38">
        <f t="shared" si="0"/>
        <v>0</v>
      </c>
      <c r="G11" s="51">
        <v>0</v>
      </c>
      <c r="H11" s="51">
        <v>0</v>
      </c>
      <c r="I11" s="51">
        <v>0</v>
      </c>
      <c r="J11" s="50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2">
        <f t="shared" si="2"/>
        <v>0</v>
      </c>
      <c r="O11" s="20"/>
      <c r="P11" s="20"/>
      <c r="Q11" s="20"/>
      <c r="R11" s="21">
        <f t="shared" si="3"/>
        <v>0</v>
      </c>
      <c r="S11" s="38">
        <f t="shared" ref="S11:S28" si="4">R11+N11+J11+F11</f>
        <v>0</v>
      </c>
    </row>
    <row r="12" spans="2:19" ht="15.75" x14ac:dyDescent="0.25">
      <c r="B12" s="12" t="s">
        <v>139</v>
      </c>
      <c r="C12" s="20">
        <v>0</v>
      </c>
      <c r="D12" s="20">
        <v>0</v>
      </c>
      <c r="E12" s="20">
        <v>0</v>
      </c>
      <c r="F12" s="38">
        <f t="shared" si="0"/>
        <v>0</v>
      </c>
      <c r="G12" s="51">
        <v>0</v>
      </c>
      <c r="H12" s="51">
        <v>0</v>
      </c>
      <c r="I12" s="51">
        <v>0</v>
      </c>
      <c r="J12" s="50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2">
        <f t="shared" si="2"/>
        <v>0</v>
      </c>
      <c r="O12" s="20"/>
      <c r="P12" s="20"/>
      <c r="Q12" s="20"/>
      <c r="R12" s="21">
        <f t="shared" si="3"/>
        <v>0</v>
      </c>
      <c r="S12" s="38">
        <f t="shared" si="4"/>
        <v>0</v>
      </c>
    </row>
    <row r="13" spans="2:19" ht="15.75" x14ac:dyDescent="0.25">
      <c r="B13" s="4" t="s">
        <v>104</v>
      </c>
      <c r="C13" s="20">
        <v>0</v>
      </c>
      <c r="D13" s="20">
        <v>0</v>
      </c>
      <c r="E13" s="20">
        <v>0</v>
      </c>
      <c r="F13" s="38">
        <f t="shared" si="0"/>
        <v>0</v>
      </c>
      <c r="G13" s="51">
        <v>0</v>
      </c>
      <c r="H13" s="51">
        <v>0</v>
      </c>
      <c r="I13" s="51">
        <v>0</v>
      </c>
      <c r="J13" s="50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2">
        <f t="shared" si="2"/>
        <v>0</v>
      </c>
      <c r="O13" s="20"/>
      <c r="P13" s="20"/>
      <c r="Q13" s="20"/>
      <c r="R13" s="21">
        <f t="shared" si="3"/>
        <v>0</v>
      </c>
      <c r="S13" s="38">
        <f t="shared" si="4"/>
        <v>0</v>
      </c>
    </row>
    <row r="14" spans="2:19" ht="15.75" x14ac:dyDescent="0.25">
      <c r="B14" s="4" t="s">
        <v>105</v>
      </c>
      <c r="C14" s="20">
        <v>0</v>
      </c>
      <c r="D14" s="20">
        <v>0</v>
      </c>
      <c r="E14" s="20">
        <v>0</v>
      </c>
      <c r="F14" s="38">
        <f t="shared" si="0"/>
        <v>0</v>
      </c>
      <c r="G14" s="51">
        <v>0</v>
      </c>
      <c r="H14" s="51">
        <v>1</v>
      </c>
      <c r="I14" s="51">
        <v>0</v>
      </c>
      <c r="J14" s="50">
        <f t="shared" si="1"/>
        <v>1</v>
      </c>
      <c r="K14" s="21">
        <v>0</v>
      </c>
      <c r="L14" s="21">
        <v>0</v>
      </c>
      <c r="M14" s="21">
        <v>0</v>
      </c>
      <c r="N14" s="22">
        <f t="shared" si="2"/>
        <v>0</v>
      </c>
      <c r="O14" s="20"/>
      <c r="P14" s="20"/>
      <c r="Q14" s="20"/>
      <c r="R14" s="21">
        <f t="shared" si="3"/>
        <v>0</v>
      </c>
      <c r="S14" s="38">
        <f t="shared" si="4"/>
        <v>1</v>
      </c>
    </row>
    <row r="15" spans="2:19" ht="15.75" x14ac:dyDescent="0.25">
      <c r="B15" s="4" t="s">
        <v>106</v>
      </c>
      <c r="C15" s="20">
        <v>0</v>
      </c>
      <c r="D15" s="20">
        <v>0</v>
      </c>
      <c r="E15" s="20">
        <v>0</v>
      </c>
      <c r="F15" s="38">
        <f t="shared" si="0"/>
        <v>0</v>
      </c>
      <c r="G15" s="51">
        <v>0</v>
      </c>
      <c r="H15" s="51">
        <v>0</v>
      </c>
      <c r="I15" s="51">
        <v>0</v>
      </c>
      <c r="J15" s="50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2">
        <f t="shared" si="2"/>
        <v>0</v>
      </c>
      <c r="O15" s="20"/>
      <c r="P15" s="20"/>
      <c r="Q15" s="20"/>
      <c r="R15" s="21">
        <f t="shared" si="3"/>
        <v>0</v>
      </c>
      <c r="S15" s="38">
        <f t="shared" si="4"/>
        <v>0</v>
      </c>
    </row>
    <row r="16" spans="2:19" ht="15.75" x14ac:dyDescent="0.25">
      <c r="B16" s="4" t="s">
        <v>107</v>
      </c>
      <c r="C16" s="20">
        <v>0</v>
      </c>
      <c r="D16" s="20">
        <v>0</v>
      </c>
      <c r="E16" s="20">
        <v>0</v>
      </c>
      <c r="F16" s="38">
        <f t="shared" si="0"/>
        <v>0</v>
      </c>
      <c r="G16" s="51">
        <v>0</v>
      </c>
      <c r="H16" s="51">
        <v>0</v>
      </c>
      <c r="I16" s="51">
        <v>1</v>
      </c>
      <c r="J16" s="50">
        <f t="shared" si="1"/>
        <v>1</v>
      </c>
      <c r="K16" s="21">
        <v>0</v>
      </c>
      <c r="L16" s="21">
        <v>0</v>
      </c>
      <c r="M16" s="21">
        <v>0</v>
      </c>
      <c r="N16" s="22">
        <f t="shared" si="2"/>
        <v>0</v>
      </c>
      <c r="O16" s="20"/>
      <c r="P16" s="20"/>
      <c r="Q16" s="20"/>
      <c r="R16" s="21">
        <f t="shared" si="3"/>
        <v>0</v>
      </c>
      <c r="S16" s="38">
        <f t="shared" si="4"/>
        <v>1</v>
      </c>
    </row>
    <row r="17" spans="2:19" ht="15.75" x14ac:dyDescent="0.25">
      <c r="B17" s="4" t="s">
        <v>108</v>
      </c>
      <c r="C17" s="20">
        <v>0</v>
      </c>
      <c r="D17" s="20">
        <v>0</v>
      </c>
      <c r="E17" s="20">
        <v>0</v>
      </c>
      <c r="F17" s="38">
        <f t="shared" si="0"/>
        <v>0</v>
      </c>
      <c r="G17" s="51">
        <v>0</v>
      </c>
      <c r="H17" s="51">
        <v>0</v>
      </c>
      <c r="I17" s="51">
        <v>0</v>
      </c>
      <c r="J17" s="50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2">
        <f t="shared" si="2"/>
        <v>0</v>
      </c>
      <c r="O17" s="20"/>
      <c r="P17" s="20"/>
      <c r="Q17" s="20"/>
      <c r="R17" s="21">
        <f t="shared" si="3"/>
        <v>0</v>
      </c>
      <c r="S17" s="38">
        <f t="shared" si="4"/>
        <v>0</v>
      </c>
    </row>
    <row r="18" spans="2:19" ht="15.75" x14ac:dyDescent="0.25">
      <c r="B18" s="12" t="s">
        <v>138</v>
      </c>
      <c r="C18" s="20">
        <v>0</v>
      </c>
      <c r="D18" s="20">
        <v>0</v>
      </c>
      <c r="E18" s="20">
        <v>0</v>
      </c>
      <c r="F18" s="38">
        <f t="shared" si="0"/>
        <v>0</v>
      </c>
      <c r="G18" s="51">
        <v>0</v>
      </c>
      <c r="H18" s="51">
        <v>0</v>
      </c>
      <c r="I18" s="51">
        <v>0</v>
      </c>
      <c r="J18" s="50">
        <f t="shared" si="1"/>
        <v>0</v>
      </c>
      <c r="K18" s="21">
        <f t="shared" si="1"/>
        <v>0</v>
      </c>
      <c r="L18" s="21">
        <f t="shared" si="1"/>
        <v>0</v>
      </c>
      <c r="M18" s="21">
        <f t="shared" si="1"/>
        <v>0</v>
      </c>
      <c r="N18" s="22">
        <f t="shared" si="2"/>
        <v>0</v>
      </c>
      <c r="O18" s="20"/>
      <c r="P18" s="20"/>
      <c r="Q18" s="20"/>
      <c r="R18" s="21">
        <f t="shared" si="3"/>
        <v>0</v>
      </c>
      <c r="S18" s="38">
        <f t="shared" si="4"/>
        <v>0</v>
      </c>
    </row>
    <row r="19" spans="2:19" ht="15.75" x14ac:dyDescent="0.25">
      <c r="B19" s="13" t="s">
        <v>137</v>
      </c>
      <c r="C19" s="20">
        <v>0</v>
      </c>
      <c r="D19" s="20">
        <v>0</v>
      </c>
      <c r="E19" s="20">
        <v>0</v>
      </c>
      <c r="F19" s="38">
        <f t="shared" si="0"/>
        <v>0</v>
      </c>
      <c r="G19" s="51">
        <v>0</v>
      </c>
      <c r="H19" s="51">
        <v>0</v>
      </c>
      <c r="I19" s="51">
        <v>0</v>
      </c>
      <c r="J19" s="50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2">
        <f t="shared" si="2"/>
        <v>0</v>
      </c>
      <c r="O19" s="20"/>
      <c r="P19" s="20"/>
      <c r="Q19" s="20"/>
      <c r="R19" s="21">
        <f t="shared" si="3"/>
        <v>0</v>
      </c>
      <c r="S19" s="38">
        <f t="shared" si="4"/>
        <v>0</v>
      </c>
    </row>
    <row r="20" spans="2:19" ht="15.75" x14ac:dyDescent="0.25">
      <c r="B20" s="13" t="s">
        <v>136</v>
      </c>
      <c r="C20" s="20">
        <v>0</v>
      </c>
      <c r="D20" s="20">
        <v>0</v>
      </c>
      <c r="E20" s="20">
        <v>0</v>
      </c>
      <c r="F20" s="38">
        <f t="shared" si="0"/>
        <v>0</v>
      </c>
      <c r="G20" s="51">
        <v>0</v>
      </c>
      <c r="H20" s="51">
        <v>0</v>
      </c>
      <c r="I20" s="51">
        <v>0</v>
      </c>
      <c r="J20" s="50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22">
        <f t="shared" si="2"/>
        <v>0</v>
      </c>
      <c r="O20" s="20"/>
      <c r="P20" s="20"/>
      <c r="Q20" s="20"/>
      <c r="R20" s="21">
        <f t="shared" si="3"/>
        <v>0</v>
      </c>
      <c r="S20" s="38">
        <f t="shared" si="4"/>
        <v>0</v>
      </c>
    </row>
    <row r="21" spans="2:19" ht="31.5" x14ac:dyDescent="0.25">
      <c r="B21" s="12" t="s">
        <v>109</v>
      </c>
      <c r="C21" s="20">
        <v>0</v>
      </c>
      <c r="D21" s="20">
        <v>0</v>
      </c>
      <c r="E21" s="20">
        <v>0</v>
      </c>
      <c r="F21" s="38">
        <f t="shared" si="0"/>
        <v>0</v>
      </c>
      <c r="G21" s="51">
        <v>0</v>
      </c>
      <c r="H21" s="51">
        <v>0</v>
      </c>
      <c r="I21" s="51">
        <v>0</v>
      </c>
      <c r="J21" s="50">
        <f t="shared" si="1"/>
        <v>0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22">
        <f t="shared" si="2"/>
        <v>0</v>
      </c>
      <c r="O21" s="20"/>
      <c r="P21" s="20"/>
      <c r="Q21" s="20"/>
      <c r="R21" s="21">
        <f t="shared" si="3"/>
        <v>0</v>
      </c>
      <c r="S21" s="38">
        <f t="shared" si="4"/>
        <v>0</v>
      </c>
    </row>
    <row r="22" spans="2:19" ht="31.5" x14ac:dyDescent="0.25">
      <c r="B22" s="12" t="s">
        <v>110</v>
      </c>
      <c r="C22" s="20">
        <v>0</v>
      </c>
      <c r="D22" s="20">
        <v>0</v>
      </c>
      <c r="E22" s="20">
        <v>0</v>
      </c>
      <c r="F22" s="38">
        <f t="shared" si="0"/>
        <v>0</v>
      </c>
      <c r="G22" s="51">
        <v>0</v>
      </c>
      <c r="H22" s="51">
        <v>0</v>
      </c>
      <c r="I22" s="51">
        <v>0</v>
      </c>
      <c r="J22" s="50">
        <f t="shared" si="1"/>
        <v>0</v>
      </c>
      <c r="K22" s="21">
        <f t="shared" si="1"/>
        <v>0</v>
      </c>
      <c r="L22" s="21">
        <f t="shared" si="1"/>
        <v>0</v>
      </c>
      <c r="M22" s="21">
        <f t="shared" si="1"/>
        <v>0</v>
      </c>
      <c r="N22" s="22">
        <f t="shared" si="2"/>
        <v>0</v>
      </c>
      <c r="O22" s="20"/>
      <c r="P22" s="20"/>
      <c r="Q22" s="20"/>
      <c r="R22" s="21">
        <f t="shared" si="3"/>
        <v>0</v>
      </c>
      <c r="S22" s="38">
        <f t="shared" si="4"/>
        <v>0</v>
      </c>
    </row>
    <row r="23" spans="2:19" ht="15.75" x14ac:dyDescent="0.25">
      <c r="B23" s="12" t="s">
        <v>111</v>
      </c>
      <c r="C23" s="20">
        <v>1</v>
      </c>
      <c r="D23" s="20">
        <v>0</v>
      </c>
      <c r="E23" s="20">
        <v>0</v>
      </c>
      <c r="F23" s="38">
        <f t="shared" si="0"/>
        <v>1</v>
      </c>
      <c r="G23" s="51">
        <v>0</v>
      </c>
      <c r="H23" s="51">
        <v>0</v>
      </c>
      <c r="I23" s="51">
        <v>0</v>
      </c>
      <c r="J23" s="50">
        <f t="shared" si="1"/>
        <v>0</v>
      </c>
      <c r="K23" s="21">
        <f t="shared" si="1"/>
        <v>0</v>
      </c>
      <c r="L23" s="21">
        <f t="shared" si="1"/>
        <v>0</v>
      </c>
      <c r="M23" s="21">
        <f t="shared" si="1"/>
        <v>0</v>
      </c>
      <c r="N23" s="22">
        <f t="shared" si="2"/>
        <v>0</v>
      </c>
      <c r="O23" s="20"/>
      <c r="P23" s="20"/>
      <c r="Q23" s="20"/>
      <c r="R23" s="21">
        <f t="shared" si="3"/>
        <v>0</v>
      </c>
      <c r="S23" s="38">
        <f t="shared" si="4"/>
        <v>1</v>
      </c>
    </row>
    <row r="24" spans="2:19" ht="31.5" x14ac:dyDescent="0.25">
      <c r="B24" s="12" t="s">
        <v>112</v>
      </c>
      <c r="C24" s="20">
        <v>0</v>
      </c>
      <c r="D24" s="20">
        <v>0</v>
      </c>
      <c r="E24" s="20">
        <v>0</v>
      </c>
      <c r="F24" s="38">
        <f t="shared" si="0"/>
        <v>0</v>
      </c>
      <c r="G24" s="51">
        <v>0</v>
      </c>
      <c r="H24" s="51">
        <v>0</v>
      </c>
      <c r="I24" s="51">
        <v>0</v>
      </c>
      <c r="J24" s="50">
        <f t="shared" si="1"/>
        <v>0</v>
      </c>
      <c r="K24" s="21">
        <f t="shared" si="1"/>
        <v>0</v>
      </c>
      <c r="L24" s="21">
        <f t="shared" si="1"/>
        <v>0</v>
      </c>
      <c r="M24" s="21">
        <f t="shared" si="1"/>
        <v>0</v>
      </c>
      <c r="N24" s="22">
        <f t="shared" si="2"/>
        <v>0</v>
      </c>
      <c r="O24" s="20"/>
      <c r="P24" s="20"/>
      <c r="Q24" s="20"/>
      <c r="R24" s="21">
        <f t="shared" si="3"/>
        <v>0</v>
      </c>
      <c r="S24" s="38">
        <f t="shared" si="4"/>
        <v>0</v>
      </c>
    </row>
    <row r="25" spans="2:19" ht="15.75" x14ac:dyDescent="0.25">
      <c r="B25" s="12" t="s">
        <v>113</v>
      </c>
      <c r="C25" s="20">
        <v>0</v>
      </c>
      <c r="D25" s="20">
        <v>0</v>
      </c>
      <c r="E25" s="20">
        <v>0</v>
      </c>
      <c r="F25" s="38">
        <f t="shared" si="0"/>
        <v>0</v>
      </c>
      <c r="G25" s="51">
        <v>0</v>
      </c>
      <c r="H25" s="51">
        <v>0</v>
      </c>
      <c r="I25" s="51">
        <v>0</v>
      </c>
      <c r="J25" s="50">
        <f t="shared" si="1"/>
        <v>0</v>
      </c>
      <c r="K25" s="21">
        <f t="shared" si="1"/>
        <v>0</v>
      </c>
      <c r="L25" s="21">
        <f t="shared" si="1"/>
        <v>0</v>
      </c>
      <c r="M25" s="21">
        <f t="shared" si="1"/>
        <v>0</v>
      </c>
      <c r="N25" s="22">
        <f t="shared" si="2"/>
        <v>0</v>
      </c>
      <c r="O25" s="20"/>
      <c r="P25" s="20"/>
      <c r="Q25" s="20"/>
      <c r="R25" s="21">
        <f t="shared" si="3"/>
        <v>0</v>
      </c>
      <c r="S25" s="38">
        <f t="shared" si="4"/>
        <v>0</v>
      </c>
    </row>
    <row r="26" spans="2:19" ht="31.5" x14ac:dyDescent="0.25">
      <c r="B26" s="12" t="s">
        <v>135</v>
      </c>
      <c r="C26" s="20">
        <v>0</v>
      </c>
      <c r="D26" s="20">
        <v>0</v>
      </c>
      <c r="E26" s="20">
        <v>2</v>
      </c>
      <c r="F26" s="38">
        <f t="shared" si="0"/>
        <v>2</v>
      </c>
      <c r="G26" s="51">
        <v>0</v>
      </c>
      <c r="H26" s="51">
        <v>1</v>
      </c>
      <c r="I26" s="51">
        <v>0</v>
      </c>
      <c r="J26" s="50">
        <f t="shared" si="1"/>
        <v>1</v>
      </c>
      <c r="K26" s="21">
        <v>0</v>
      </c>
      <c r="L26" s="21">
        <v>0</v>
      </c>
      <c r="M26" s="21">
        <v>0</v>
      </c>
      <c r="N26" s="22">
        <f t="shared" si="2"/>
        <v>0</v>
      </c>
      <c r="O26" s="20"/>
      <c r="P26" s="20"/>
      <c r="Q26" s="20"/>
      <c r="R26" s="21">
        <f t="shared" si="3"/>
        <v>0</v>
      </c>
      <c r="S26" s="38">
        <f t="shared" si="4"/>
        <v>3</v>
      </c>
    </row>
    <row r="27" spans="2:19" ht="15.75" x14ac:dyDescent="0.25">
      <c r="B27" s="12" t="s">
        <v>114</v>
      </c>
      <c r="C27" s="20">
        <v>0</v>
      </c>
      <c r="D27" s="20">
        <v>0</v>
      </c>
      <c r="E27" s="20">
        <v>0</v>
      </c>
      <c r="F27" s="38">
        <f t="shared" si="0"/>
        <v>0</v>
      </c>
      <c r="G27" s="51">
        <v>0</v>
      </c>
      <c r="H27" s="51">
        <v>0</v>
      </c>
      <c r="I27" s="51">
        <v>0</v>
      </c>
      <c r="J27" s="50">
        <f t="shared" si="1"/>
        <v>0</v>
      </c>
      <c r="K27" s="21">
        <f t="shared" si="1"/>
        <v>0</v>
      </c>
      <c r="L27" s="21">
        <f t="shared" si="1"/>
        <v>0</v>
      </c>
      <c r="M27" s="21">
        <f t="shared" si="1"/>
        <v>0</v>
      </c>
      <c r="N27" s="22">
        <f t="shared" si="2"/>
        <v>0</v>
      </c>
      <c r="O27" s="20"/>
      <c r="P27" s="20"/>
      <c r="Q27" s="20"/>
      <c r="R27" s="21">
        <f t="shared" si="3"/>
        <v>0</v>
      </c>
      <c r="S27" s="38">
        <f t="shared" si="4"/>
        <v>0</v>
      </c>
    </row>
    <row r="28" spans="2:19" ht="15.75" x14ac:dyDescent="0.25">
      <c r="B28" s="4" t="s">
        <v>115</v>
      </c>
      <c r="C28" s="20">
        <v>0</v>
      </c>
      <c r="D28" s="20">
        <v>0</v>
      </c>
      <c r="E28" s="20">
        <v>0</v>
      </c>
      <c r="F28" s="38">
        <f t="shared" si="0"/>
        <v>0</v>
      </c>
      <c r="G28" s="51">
        <v>0</v>
      </c>
      <c r="H28" s="51">
        <v>0</v>
      </c>
      <c r="I28" s="51">
        <v>0</v>
      </c>
      <c r="J28" s="50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2">
        <f t="shared" si="2"/>
        <v>0</v>
      </c>
      <c r="O28" s="63"/>
      <c r="P28" s="64"/>
      <c r="Q28" s="64"/>
      <c r="R28" s="21">
        <f t="shared" si="3"/>
        <v>0</v>
      </c>
      <c r="S28" s="38">
        <f t="shared" si="4"/>
        <v>0</v>
      </c>
    </row>
    <row r="29" spans="2:19" ht="15.75" x14ac:dyDescent="0.25">
      <c r="B29" s="45" t="s">
        <v>6</v>
      </c>
      <c r="C29" s="26">
        <f t="shared" ref="C29:J29" si="5">SUM(C8:C28)</f>
        <v>1</v>
      </c>
      <c r="D29" s="26">
        <f t="shared" si="5"/>
        <v>0</v>
      </c>
      <c r="E29" s="26">
        <f t="shared" si="5"/>
        <v>2</v>
      </c>
      <c r="F29" s="26">
        <f t="shared" si="5"/>
        <v>3</v>
      </c>
      <c r="G29" s="26">
        <f t="shared" si="5"/>
        <v>0</v>
      </c>
      <c r="H29" s="26">
        <f t="shared" si="5"/>
        <v>2</v>
      </c>
      <c r="I29" s="26">
        <f t="shared" si="5"/>
        <v>1</v>
      </c>
      <c r="J29" s="26">
        <f t="shared" si="5"/>
        <v>3</v>
      </c>
      <c r="K29" s="26">
        <f>SUM(K22:K28)</f>
        <v>0</v>
      </c>
      <c r="L29" s="26">
        <f>SUM(L22:L28)</f>
        <v>0</v>
      </c>
      <c r="M29" s="26">
        <f>SUM(M22:M28)</f>
        <v>0</v>
      </c>
      <c r="N29" s="26">
        <f>SUM(N8:N28)</f>
        <v>0</v>
      </c>
      <c r="O29" s="26">
        <f>SUM(O22:O28)</f>
        <v>0</v>
      </c>
      <c r="P29" s="26">
        <f>SUM(P22:P28)</f>
        <v>0</v>
      </c>
      <c r="Q29" s="26">
        <f>SUM(Q22:Q28)</f>
        <v>0</v>
      </c>
      <c r="R29" s="26">
        <f>SUM(R20:R28)</f>
        <v>0</v>
      </c>
      <c r="S29" s="26">
        <f>SUM(S8:S28)</f>
        <v>6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9"/>
  <sheetViews>
    <sheetView showGridLines="0" view="pageBreakPreview" topLeftCell="B1" zoomScale="51" zoomScaleNormal="45" zoomScaleSheetLayoutView="51" workbookViewId="0">
      <selection activeCell="B6" sqref="B6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thickBot="1" x14ac:dyDescent="0.3"/>
    <row r="7" spans="2:19" ht="15.75" x14ac:dyDescent="0.25">
      <c r="B7" s="115" t="s">
        <v>116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19" ht="15.75" x14ac:dyDescent="0.25">
      <c r="B8" s="118" t="s">
        <v>140</v>
      </c>
      <c r="C8" s="120" t="s">
        <v>2</v>
      </c>
      <c r="D8" s="120"/>
      <c r="E8" s="120"/>
      <c r="F8" s="120"/>
      <c r="G8" s="120" t="s">
        <v>3</v>
      </c>
      <c r="H8" s="120"/>
      <c r="I8" s="120"/>
      <c r="J8" s="120"/>
      <c r="K8" s="120" t="s">
        <v>4</v>
      </c>
      <c r="L8" s="120"/>
      <c r="M8" s="120"/>
      <c r="N8" s="120"/>
      <c r="O8" s="120" t="s">
        <v>5</v>
      </c>
      <c r="P8" s="120"/>
      <c r="Q8" s="120"/>
      <c r="R8" s="120"/>
      <c r="S8" s="122" t="s">
        <v>6</v>
      </c>
    </row>
    <row r="9" spans="2:19" ht="16.5" thickBot="1" x14ac:dyDescent="0.3">
      <c r="B9" s="119"/>
      <c r="C9" s="40" t="s">
        <v>7</v>
      </c>
      <c r="D9" s="40" t="s">
        <v>8</v>
      </c>
      <c r="E9" s="40" t="s">
        <v>9</v>
      </c>
      <c r="F9" s="40" t="s">
        <v>10</v>
      </c>
      <c r="G9" s="40" t="s">
        <v>11</v>
      </c>
      <c r="H9" s="40" t="s">
        <v>12</v>
      </c>
      <c r="I9" s="40" t="s">
        <v>13</v>
      </c>
      <c r="J9" s="40" t="s">
        <v>14</v>
      </c>
      <c r="K9" s="40" t="s">
        <v>15</v>
      </c>
      <c r="L9" s="40" t="s">
        <v>16</v>
      </c>
      <c r="M9" s="40" t="s">
        <v>17</v>
      </c>
      <c r="N9" s="40" t="s">
        <v>18</v>
      </c>
      <c r="O9" s="40" t="s">
        <v>19</v>
      </c>
      <c r="P9" s="40" t="s">
        <v>20</v>
      </c>
      <c r="Q9" s="40" t="s">
        <v>21</v>
      </c>
      <c r="R9" s="40" t="s">
        <v>22</v>
      </c>
      <c r="S9" s="123"/>
    </row>
    <row r="10" spans="2:19" ht="15.75" x14ac:dyDescent="0.25">
      <c r="B10" s="13" t="s">
        <v>117</v>
      </c>
      <c r="C10" s="20">
        <v>12</v>
      </c>
      <c r="D10" s="20">
        <v>21</v>
      </c>
      <c r="E10" s="20">
        <v>6</v>
      </c>
      <c r="F10" s="38">
        <f t="shared" ref="F10:F17" si="0">SUM(C10:E10)</f>
        <v>39</v>
      </c>
      <c r="G10" s="20">
        <v>12</v>
      </c>
      <c r="H10" s="20">
        <v>3</v>
      </c>
      <c r="I10" s="20">
        <v>0</v>
      </c>
      <c r="J10" s="38">
        <f t="shared" ref="J10:J17" si="1">SUM(G10:I10)</f>
        <v>15</v>
      </c>
      <c r="K10" s="20"/>
      <c r="L10" s="20"/>
      <c r="M10" s="20"/>
      <c r="N10" s="22">
        <f t="shared" ref="N10:N17" si="2">SUM(K10:M10)</f>
        <v>0</v>
      </c>
      <c r="O10" s="20"/>
      <c r="P10" s="20"/>
      <c r="Q10" s="20"/>
      <c r="R10" s="52">
        <f>SUM(O10:Q10)</f>
        <v>0</v>
      </c>
      <c r="S10" s="26">
        <f>F10+J10+N10+Q10</f>
        <v>54</v>
      </c>
    </row>
    <row r="11" spans="2:19" ht="15.75" x14ac:dyDescent="0.25">
      <c r="B11" s="13" t="s">
        <v>118</v>
      </c>
      <c r="C11" s="20">
        <v>0</v>
      </c>
      <c r="D11" s="20">
        <v>0</v>
      </c>
      <c r="E11" s="20">
        <v>0</v>
      </c>
      <c r="F11" s="38">
        <f t="shared" si="0"/>
        <v>0</v>
      </c>
      <c r="G11" s="20">
        <v>0</v>
      </c>
      <c r="H11" s="20">
        <v>0</v>
      </c>
      <c r="I11" s="20">
        <v>0</v>
      </c>
      <c r="J11" s="38">
        <f t="shared" si="1"/>
        <v>0</v>
      </c>
      <c r="K11" s="20"/>
      <c r="L11" s="20"/>
      <c r="M11" s="20"/>
      <c r="N11" s="22">
        <f t="shared" si="2"/>
        <v>0</v>
      </c>
      <c r="O11" s="20"/>
      <c r="P11" s="20"/>
      <c r="Q11" s="20"/>
      <c r="R11" s="52">
        <f t="shared" ref="R11:R17" si="3">SUM(O11:Q11)</f>
        <v>0</v>
      </c>
      <c r="S11" s="26">
        <f>F11+J11+N11+Q11</f>
        <v>0</v>
      </c>
    </row>
    <row r="12" spans="2:19" ht="15.75" x14ac:dyDescent="0.25">
      <c r="B12" s="13" t="s">
        <v>119</v>
      </c>
      <c r="C12" s="20">
        <v>0</v>
      </c>
      <c r="D12" s="20">
        <v>0</v>
      </c>
      <c r="E12" s="20">
        <v>0</v>
      </c>
      <c r="F12" s="38">
        <f t="shared" si="0"/>
        <v>0</v>
      </c>
      <c r="G12" s="20">
        <v>0</v>
      </c>
      <c r="H12" s="20">
        <v>0</v>
      </c>
      <c r="I12" s="20">
        <v>0</v>
      </c>
      <c r="J12" s="38">
        <f t="shared" si="1"/>
        <v>0</v>
      </c>
      <c r="K12" s="20"/>
      <c r="L12" s="20"/>
      <c r="M12" s="20"/>
      <c r="N12" s="22">
        <f t="shared" si="2"/>
        <v>0</v>
      </c>
      <c r="O12" s="20"/>
      <c r="P12" s="20"/>
      <c r="Q12" s="20"/>
      <c r="R12" s="52">
        <f t="shared" si="3"/>
        <v>0</v>
      </c>
      <c r="S12" s="26">
        <f>F12+J12+N12+Q12</f>
        <v>0</v>
      </c>
    </row>
    <row r="13" spans="2:19" ht="15.75" x14ac:dyDescent="0.25">
      <c r="B13" s="13" t="s">
        <v>120</v>
      </c>
      <c r="C13" s="20">
        <v>0</v>
      </c>
      <c r="D13" s="20">
        <v>0</v>
      </c>
      <c r="E13" s="20">
        <v>0</v>
      </c>
      <c r="F13" s="38">
        <f t="shared" si="0"/>
        <v>0</v>
      </c>
      <c r="G13" s="20">
        <v>0</v>
      </c>
      <c r="H13" s="20">
        <v>0</v>
      </c>
      <c r="I13" s="20">
        <v>0</v>
      </c>
      <c r="J13" s="38">
        <f t="shared" si="1"/>
        <v>0</v>
      </c>
      <c r="K13" s="20"/>
      <c r="L13" s="20"/>
      <c r="M13" s="20"/>
      <c r="N13" s="22">
        <f t="shared" si="2"/>
        <v>0</v>
      </c>
      <c r="O13" s="20"/>
      <c r="P13" s="20"/>
      <c r="Q13" s="20"/>
      <c r="R13" s="52">
        <f t="shared" si="3"/>
        <v>0</v>
      </c>
      <c r="S13" s="26">
        <f>R13+N13+J13+F13</f>
        <v>0</v>
      </c>
    </row>
    <row r="14" spans="2:19" ht="15.75" x14ac:dyDescent="0.25">
      <c r="B14" s="13" t="s">
        <v>121</v>
      </c>
      <c r="C14" s="20">
        <v>8</v>
      </c>
      <c r="D14" s="20">
        <v>4</v>
      </c>
      <c r="E14" s="20">
        <v>1</v>
      </c>
      <c r="F14" s="38">
        <f t="shared" si="0"/>
        <v>13</v>
      </c>
      <c r="G14" s="20">
        <v>0</v>
      </c>
      <c r="H14" s="20">
        <v>0</v>
      </c>
      <c r="I14" s="20">
        <v>0</v>
      </c>
      <c r="J14" s="38">
        <f t="shared" si="1"/>
        <v>0</v>
      </c>
      <c r="K14" s="20"/>
      <c r="L14" s="20"/>
      <c r="M14" s="20"/>
      <c r="N14" s="22">
        <f t="shared" si="2"/>
        <v>0</v>
      </c>
      <c r="O14" s="20"/>
      <c r="P14" s="20"/>
      <c r="Q14" s="20"/>
      <c r="R14" s="52">
        <f t="shared" si="3"/>
        <v>0</v>
      </c>
      <c r="S14" s="26">
        <f>F14+J14+N14+R14</f>
        <v>13</v>
      </c>
    </row>
    <row r="15" spans="2:19" ht="15.75" x14ac:dyDescent="0.25">
      <c r="B15" s="13" t="s">
        <v>122</v>
      </c>
      <c r="C15" s="20">
        <v>18</v>
      </c>
      <c r="D15" s="20">
        <v>13</v>
      </c>
      <c r="E15" s="20">
        <v>17</v>
      </c>
      <c r="F15" s="38">
        <f t="shared" si="0"/>
        <v>48</v>
      </c>
      <c r="G15" s="20">
        <v>23</v>
      </c>
      <c r="H15" s="20">
        <v>26</v>
      </c>
      <c r="I15" s="20">
        <v>0</v>
      </c>
      <c r="J15" s="38">
        <f t="shared" si="1"/>
        <v>49</v>
      </c>
      <c r="K15" s="20"/>
      <c r="L15" s="20"/>
      <c r="M15" s="20"/>
      <c r="N15" s="22">
        <f t="shared" si="2"/>
        <v>0</v>
      </c>
      <c r="O15" s="20"/>
      <c r="P15" s="20"/>
      <c r="Q15" s="20"/>
      <c r="R15" s="52">
        <f t="shared" si="3"/>
        <v>0</v>
      </c>
      <c r="S15" s="26">
        <f>F15+J15+N15+R15</f>
        <v>97</v>
      </c>
    </row>
    <row r="16" spans="2:19" ht="15.75" x14ac:dyDescent="0.25">
      <c r="B16" s="13" t="s">
        <v>123</v>
      </c>
      <c r="C16" s="20">
        <v>1</v>
      </c>
      <c r="D16" s="20">
        <v>2</v>
      </c>
      <c r="E16" s="20">
        <v>0</v>
      </c>
      <c r="F16" s="38">
        <f t="shared" si="0"/>
        <v>3</v>
      </c>
      <c r="G16" s="20">
        <v>0</v>
      </c>
      <c r="H16" s="20">
        <v>5</v>
      </c>
      <c r="I16" s="20">
        <v>0</v>
      </c>
      <c r="J16" s="38">
        <f t="shared" si="1"/>
        <v>5</v>
      </c>
      <c r="K16" s="20"/>
      <c r="L16" s="20"/>
      <c r="M16" s="20"/>
      <c r="N16" s="22">
        <f t="shared" si="2"/>
        <v>0</v>
      </c>
      <c r="O16" s="20"/>
      <c r="P16" s="20"/>
      <c r="Q16" s="20"/>
      <c r="R16" s="52">
        <f t="shared" si="3"/>
        <v>0</v>
      </c>
      <c r="S16" s="26">
        <f>F16+J16+N16+R16</f>
        <v>8</v>
      </c>
    </row>
    <row r="17" spans="2:19" ht="15.75" x14ac:dyDescent="0.25">
      <c r="B17" s="13" t="s">
        <v>124</v>
      </c>
      <c r="C17" s="20">
        <v>325</v>
      </c>
      <c r="D17" s="20">
        <v>236</v>
      </c>
      <c r="E17" s="86">
        <v>271</v>
      </c>
      <c r="F17" s="38">
        <f t="shared" si="0"/>
        <v>832</v>
      </c>
      <c r="G17" s="31">
        <v>306</v>
      </c>
      <c r="H17" s="31">
        <v>342</v>
      </c>
      <c r="I17" s="31">
        <v>0</v>
      </c>
      <c r="J17" s="22">
        <f t="shared" si="1"/>
        <v>648</v>
      </c>
      <c r="K17" s="24"/>
      <c r="L17" s="20"/>
      <c r="M17" s="20"/>
      <c r="N17" s="22">
        <f t="shared" si="2"/>
        <v>0</v>
      </c>
      <c r="O17" s="20"/>
      <c r="P17" s="20"/>
      <c r="Q17" s="20"/>
      <c r="R17" s="52">
        <f t="shared" si="3"/>
        <v>0</v>
      </c>
      <c r="S17" s="26">
        <f>F17+J17+N17+R17</f>
        <v>1480</v>
      </c>
    </row>
    <row r="18" spans="2:19" ht="15.75" x14ac:dyDescent="0.25">
      <c r="B18" s="45" t="s">
        <v>6</v>
      </c>
      <c r="C18" s="26">
        <f t="shared" ref="C18:J18" si="4">SUM(C10:C17)</f>
        <v>364</v>
      </c>
      <c r="D18" s="26">
        <f t="shared" si="4"/>
        <v>276</v>
      </c>
      <c r="E18" s="26">
        <f t="shared" si="4"/>
        <v>295</v>
      </c>
      <c r="F18" s="26">
        <f t="shared" si="4"/>
        <v>935</v>
      </c>
      <c r="G18" s="26">
        <f t="shared" si="4"/>
        <v>341</v>
      </c>
      <c r="H18" s="26">
        <f t="shared" si="4"/>
        <v>376</v>
      </c>
      <c r="I18" s="26">
        <f t="shared" si="4"/>
        <v>0</v>
      </c>
      <c r="J18" s="26">
        <f t="shared" si="4"/>
        <v>717</v>
      </c>
      <c r="K18" s="26">
        <f>SUM(K12:K17)</f>
        <v>0</v>
      </c>
      <c r="L18" s="26">
        <f>SUM(L12:L17)</f>
        <v>0</v>
      </c>
      <c r="M18" s="26">
        <f>SUM(M12:M17)</f>
        <v>0</v>
      </c>
      <c r="N18" s="26">
        <f>SUM(N6:N17)</f>
        <v>0</v>
      </c>
      <c r="O18" s="26">
        <f>SUM(O10:O17)</f>
        <v>0</v>
      </c>
      <c r="P18" s="26">
        <f>SUM(P10:P17)</f>
        <v>0</v>
      </c>
      <c r="Q18" s="26">
        <f>SUM(Q10:Q17)</f>
        <v>0</v>
      </c>
      <c r="R18" s="26">
        <f>SUM(R10:R17)</f>
        <v>0</v>
      </c>
      <c r="S18" s="26">
        <f>SUM(S10:S17)</f>
        <v>1652</v>
      </c>
    </row>
    <row r="19" spans="2:19" ht="15.75" x14ac:dyDescent="0.25">
      <c r="B19" s="8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2:19" ht="15.75" x14ac:dyDescent="0.25">
      <c r="B20" s="83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2:19" ht="15.75" x14ac:dyDescent="0.25">
      <c r="B21" s="8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2:19" ht="15.75" x14ac:dyDescent="0.25">
      <c r="B22" s="8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</row>
    <row r="23" spans="2:19" ht="15.75" x14ac:dyDescent="0.25">
      <c r="B23" s="83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2:19" ht="15.75" x14ac:dyDescent="0.25">
      <c r="B24" s="83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spans="2:19" ht="15.75" x14ac:dyDescent="0.25">
      <c r="B25" s="83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2:19" ht="15.75" x14ac:dyDescent="0.25">
      <c r="B26" s="83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2:19" ht="15.75" x14ac:dyDescent="0.25">
      <c r="B27" s="83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2:19" ht="15.75" x14ac:dyDescent="0.25">
      <c r="B28" s="8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</row>
    <row r="29" spans="2:19" ht="15.75" x14ac:dyDescent="0.25">
      <c r="B29" s="83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2:19" ht="15.75" x14ac:dyDescent="0.25">
      <c r="B30" s="83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2:19" ht="15.75" x14ac:dyDescent="0.25">
      <c r="B31" s="83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2:19" ht="15.75" x14ac:dyDescent="0.25">
      <c r="B32" s="83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  <row r="33" spans="2:19" ht="15.75" x14ac:dyDescent="0.25">
      <c r="B33" s="8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2:19" ht="15.75" x14ac:dyDescent="0.25">
      <c r="B34" s="8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2:19" ht="15.75" x14ac:dyDescent="0.25">
      <c r="B35" s="8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2:19" ht="15.75" x14ac:dyDescent="0.25">
      <c r="B36" s="8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2:19" ht="15.75" x14ac:dyDescent="0.25">
      <c r="B37" s="8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2:19" ht="15.75" x14ac:dyDescent="0.25">
      <c r="B38" s="8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  <row r="39" spans="2:19" ht="15.75" x14ac:dyDescent="0.25">
      <c r="B39" s="8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2:19" ht="15.75" x14ac:dyDescent="0.25">
      <c r="B40" s="8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2:19" ht="15.75" x14ac:dyDescent="0.25">
      <c r="B41" s="8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2:19" ht="15.75" x14ac:dyDescent="0.25">
      <c r="B42" s="8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2:19" ht="15.75" x14ac:dyDescent="0.25">
      <c r="B43" s="8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2:19" ht="15.75" x14ac:dyDescent="0.25">
      <c r="B44" s="8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</row>
    <row r="45" spans="2:19" ht="15.75" x14ac:dyDescent="0.25">
      <c r="B45" s="8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</row>
    <row r="46" spans="2:19" ht="15.75" x14ac:dyDescent="0.25">
      <c r="B46" s="8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</row>
    <row r="47" spans="2:19" ht="15.75" x14ac:dyDescent="0.25">
      <c r="B47" s="8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</row>
    <row r="48" spans="2:19" ht="15.75" x14ac:dyDescent="0.25">
      <c r="B48" s="8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</row>
    <row r="49" spans="2:19" ht="15.75" x14ac:dyDescent="0.25">
      <c r="B49" s="8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</row>
  </sheetData>
  <mergeCells count="7"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50" zoomScaleNormal="25" zoomScaleSheetLayoutView="50" zoomScalePageLayoutView="95" workbookViewId="0">
      <selection activeCell="B4" sqref="B4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5" t="s">
        <v>125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2:19" ht="15.75" x14ac:dyDescent="0.25">
      <c r="B6" s="118" t="s">
        <v>140</v>
      </c>
      <c r="C6" s="120" t="s">
        <v>2</v>
      </c>
      <c r="D6" s="120"/>
      <c r="E6" s="120"/>
      <c r="F6" s="120"/>
      <c r="G6" s="120" t="s">
        <v>3</v>
      </c>
      <c r="H6" s="120"/>
      <c r="I6" s="120"/>
      <c r="J6" s="120"/>
      <c r="K6" s="120" t="s">
        <v>4</v>
      </c>
      <c r="L6" s="120"/>
      <c r="M6" s="120"/>
      <c r="N6" s="120"/>
      <c r="O6" s="120" t="s">
        <v>5</v>
      </c>
      <c r="P6" s="120"/>
      <c r="Q6" s="120"/>
      <c r="R6" s="120"/>
      <c r="S6" s="122" t="s">
        <v>6</v>
      </c>
    </row>
    <row r="7" spans="2:19" ht="16.5" thickBot="1" x14ac:dyDescent="0.3">
      <c r="B7" s="119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23"/>
    </row>
    <row r="8" spans="2:19" ht="15.75" x14ac:dyDescent="0.25">
      <c r="B8" s="23" t="s">
        <v>126</v>
      </c>
      <c r="C8" s="84">
        <v>68</v>
      </c>
      <c r="D8" s="84">
        <v>201</v>
      </c>
      <c r="E8" s="87">
        <v>1007</v>
      </c>
      <c r="F8" s="22">
        <f>+SUM(C8:E8)</f>
        <v>1276</v>
      </c>
      <c r="G8" s="53">
        <v>260</v>
      </c>
      <c r="H8" s="53">
        <v>511</v>
      </c>
      <c r="I8" s="53">
        <v>202</v>
      </c>
      <c r="J8" s="14">
        <f>G8+I8+H8</f>
        <v>973</v>
      </c>
      <c r="K8" s="39">
        <v>455</v>
      </c>
      <c r="L8" s="31">
        <v>212</v>
      </c>
      <c r="M8" s="31">
        <v>498</v>
      </c>
      <c r="N8" s="22">
        <f>SUM(K8:M8)</f>
        <v>1165</v>
      </c>
      <c r="O8" s="77"/>
      <c r="P8" s="78"/>
      <c r="Q8" s="78"/>
      <c r="R8" s="21">
        <f>SUM(O8:Q8)</f>
        <v>0</v>
      </c>
      <c r="S8" s="16">
        <f>+SUM(R8,N8,J8,F8)</f>
        <v>3414</v>
      </c>
    </row>
    <row r="9" spans="2:19" ht="15.75" x14ac:dyDescent="0.25">
      <c r="B9" s="54" t="s">
        <v>127</v>
      </c>
      <c r="C9" s="85">
        <v>9725</v>
      </c>
      <c r="D9" s="85">
        <v>9986</v>
      </c>
      <c r="E9" s="85">
        <v>8535</v>
      </c>
      <c r="F9" s="16">
        <f>+SUM(C9:E9)</f>
        <v>28246</v>
      </c>
      <c r="G9" s="55">
        <v>9162</v>
      </c>
      <c r="H9" s="55">
        <v>9255</v>
      </c>
      <c r="I9" s="55">
        <v>8507</v>
      </c>
      <c r="J9" s="14">
        <f>G9+H9+I9</f>
        <v>26924</v>
      </c>
      <c r="K9" s="24">
        <v>10180</v>
      </c>
      <c r="L9" s="20">
        <v>7777</v>
      </c>
      <c r="M9" s="20">
        <v>7482</v>
      </c>
      <c r="N9" s="22">
        <f>SUM(K9:M9)</f>
        <v>25439</v>
      </c>
      <c r="O9" s="77"/>
      <c r="P9" s="78"/>
      <c r="Q9" s="78"/>
      <c r="R9" s="21">
        <f>SUM(O9:Q9)</f>
        <v>0</v>
      </c>
      <c r="S9" s="16">
        <f>R9+N9+J9+F9</f>
        <v>80609</v>
      </c>
    </row>
    <row r="10" spans="2:19" ht="15.75" x14ac:dyDescent="0.25">
      <c r="B10" s="4" t="s">
        <v>128</v>
      </c>
      <c r="C10" s="86">
        <v>454</v>
      </c>
      <c r="D10" s="86">
        <v>462</v>
      </c>
      <c r="E10" s="85">
        <v>372</v>
      </c>
      <c r="F10" s="22">
        <f>+SUM(C10:E10)</f>
        <v>1288</v>
      </c>
      <c r="G10" s="55">
        <v>193</v>
      </c>
      <c r="H10" s="55">
        <v>64</v>
      </c>
      <c r="I10" s="55">
        <v>257</v>
      </c>
      <c r="J10" s="14">
        <f>G10+H10+I10</f>
        <v>514</v>
      </c>
      <c r="K10" s="24">
        <v>90</v>
      </c>
      <c r="L10" s="20">
        <v>70</v>
      </c>
      <c r="M10" s="20">
        <v>25</v>
      </c>
      <c r="N10" s="22">
        <f>SUM(K10:M10)</f>
        <v>185</v>
      </c>
      <c r="O10" s="61"/>
      <c r="P10" s="62"/>
      <c r="Q10" s="62"/>
      <c r="R10" s="21">
        <f>SUM(O10:Q10)</f>
        <v>0</v>
      </c>
      <c r="S10" s="16">
        <f>R10+N10+J10+F10</f>
        <v>1987</v>
      </c>
    </row>
    <row r="11" spans="2:19" ht="15" customHeight="1" x14ac:dyDescent="0.25">
      <c r="B11" s="54" t="s">
        <v>129</v>
      </c>
      <c r="C11" s="85">
        <v>1277</v>
      </c>
      <c r="D11" s="85">
        <v>2662</v>
      </c>
      <c r="E11" s="85">
        <v>5753</v>
      </c>
      <c r="F11" s="22">
        <f>+SUM(C11:E11)</f>
        <v>9692</v>
      </c>
      <c r="G11" s="55">
        <v>5884</v>
      </c>
      <c r="H11" s="55">
        <v>2892</v>
      </c>
      <c r="I11" s="55">
        <v>749</v>
      </c>
      <c r="J11" s="14">
        <f>G11+H11+I11</f>
        <v>9525</v>
      </c>
      <c r="K11" s="24">
        <v>1349</v>
      </c>
      <c r="L11" s="20">
        <v>753</v>
      </c>
      <c r="M11" s="20">
        <v>789</v>
      </c>
      <c r="N11" s="22">
        <f>SUM(K11:M11)</f>
        <v>2891</v>
      </c>
      <c r="O11" s="61"/>
      <c r="P11" s="62"/>
      <c r="Q11" s="62"/>
      <c r="R11" s="21">
        <f>SUM(O11:Q11)</f>
        <v>0</v>
      </c>
      <c r="S11" s="16">
        <f>R11+N11+J11+F11</f>
        <v>22108</v>
      </c>
    </row>
    <row r="12" spans="2:19" ht="15.75" x14ac:dyDescent="0.25">
      <c r="B12" s="45" t="s">
        <v>6</v>
      </c>
      <c r="C12" s="26">
        <f t="shared" ref="C12:J12" si="0">SUM(C8:C11)</f>
        <v>11524</v>
      </c>
      <c r="D12" s="26">
        <f t="shared" si="0"/>
        <v>13311</v>
      </c>
      <c r="E12" s="26">
        <f t="shared" si="0"/>
        <v>15667</v>
      </c>
      <c r="F12" s="26">
        <f t="shared" si="0"/>
        <v>40502</v>
      </c>
      <c r="G12" s="26">
        <f t="shared" si="0"/>
        <v>15499</v>
      </c>
      <c r="H12" s="26">
        <f t="shared" si="0"/>
        <v>12722</v>
      </c>
      <c r="I12" s="26">
        <f t="shared" si="0"/>
        <v>9715</v>
      </c>
      <c r="J12" s="26">
        <f t="shared" si="0"/>
        <v>37936</v>
      </c>
      <c r="K12" s="26">
        <f>+SUM(K8)</f>
        <v>455</v>
      </c>
      <c r="L12" s="26">
        <f>+SUM(L8)</f>
        <v>212</v>
      </c>
      <c r="M12" s="26">
        <f>+SUM(M8)</f>
        <v>498</v>
      </c>
      <c r="N12" s="26">
        <f>SUM(N8:N11)</f>
        <v>29680</v>
      </c>
      <c r="O12" s="26">
        <f>SUM(O8:O11)</f>
        <v>0</v>
      </c>
      <c r="P12" s="26">
        <f>SUM(P8+P9+P10+P11)</f>
        <v>0</v>
      </c>
      <c r="Q12" s="26">
        <f>SUM(Q8:Q11)</f>
        <v>0</v>
      </c>
      <c r="R12" s="26">
        <f>SUM(R8:R11)</f>
        <v>0</v>
      </c>
      <c r="S12" s="26">
        <f>SUM(S8:S11)</f>
        <v>108118</v>
      </c>
    </row>
    <row r="63" spans="2:26" ht="15" customHeight="1" x14ac:dyDescent="0.25">
      <c r="B63" s="128"/>
      <c r="C63" s="128"/>
      <c r="D63" s="128"/>
      <c r="E63" s="131"/>
      <c r="F63" s="131"/>
      <c r="G63" s="131"/>
      <c r="H63" s="131"/>
      <c r="I63" s="131"/>
      <c r="J63" s="131"/>
      <c r="K63" s="131"/>
      <c r="L63" s="131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2:26" ht="15.75" customHeight="1" x14ac:dyDescent="0.25">
      <c r="B64" s="128"/>
      <c r="C64" s="128"/>
      <c r="D64" s="128"/>
      <c r="E64" s="131"/>
      <c r="F64" s="131"/>
      <c r="G64" s="131"/>
      <c r="H64" s="131"/>
      <c r="I64" s="131"/>
      <c r="J64" s="131"/>
      <c r="K64" s="131"/>
      <c r="L64" s="131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ht="15" customHeight="1" x14ac:dyDescent="0.25">
      <c r="B65" s="56"/>
      <c r="C65" s="56"/>
      <c r="D65" s="56"/>
      <c r="E65" s="128"/>
      <c r="F65" s="128"/>
      <c r="G65" s="128"/>
      <c r="H65" s="128"/>
      <c r="I65" s="128"/>
      <c r="J65" s="128"/>
      <c r="K65" s="128"/>
      <c r="L65" s="128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2:26" ht="15" customHeight="1" x14ac:dyDescent="0.25">
      <c r="B66" s="56"/>
      <c r="C66" s="56"/>
      <c r="D66" s="56"/>
      <c r="E66" s="128"/>
      <c r="F66" s="128"/>
      <c r="G66" s="128"/>
      <c r="H66" s="128"/>
      <c r="I66" s="128"/>
      <c r="J66" s="128"/>
      <c r="K66" s="128"/>
      <c r="L66" s="128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2:26" ht="15" customHeight="1" x14ac:dyDescent="0.25">
      <c r="B67" s="56"/>
      <c r="C67" s="56"/>
      <c r="D67" s="56"/>
      <c r="E67" s="128"/>
      <c r="F67" s="128"/>
      <c r="G67" s="128"/>
      <c r="H67" s="128"/>
      <c r="I67" s="128"/>
      <c r="J67" s="128"/>
      <c r="K67" s="128"/>
      <c r="L67" s="128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2:26" ht="15" customHeight="1" x14ac:dyDescent="0.25">
      <c r="B68" s="56"/>
      <c r="C68" s="56"/>
      <c r="D68" s="56"/>
      <c r="E68" s="128"/>
      <c r="F68" s="128"/>
      <c r="G68" s="128"/>
      <c r="H68" s="128"/>
      <c r="I68" s="128"/>
      <c r="J68" s="128"/>
      <c r="K68" s="128"/>
      <c r="L68" s="128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2:26" ht="15" customHeight="1" x14ac:dyDescent="0.25">
      <c r="B69" s="56"/>
      <c r="C69" s="56"/>
      <c r="D69" s="56"/>
      <c r="E69" s="128"/>
      <c r="F69" s="128"/>
      <c r="G69" s="128"/>
      <c r="H69" s="128"/>
      <c r="I69" s="128"/>
      <c r="J69" s="128"/>
      <c r="K69" s="128"/>
      <c r="L69" s="128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2:26" ht="15" customHeight="1" x14ac:dyDescent="0.25">
      <c r="B70" s="56"/>
      <c r="C70" s="56"/>
      <c r="D70" s="56"/>
      <c r="E70" s="128"/>
      <c r="F70" s="128"/>
      <c r="G70" s="128"/>
      <c r="H70" s="128"/>
      <c r="I70" s="128"/>
      <c r="J70" s="128"/>
      <c r="K70" s="128"/>
      <c r="L70" s="128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2:26" ht="15.75" customHeight="1" x14ac:dyDescent="0.25">
      <c r="B71" s="56"/>
      <c r="C71" s="56"/>
      <c r="D71" s="56"/>
      <c r="E71" s="128"/>
      <c r="F71" s="128"/>
      <c r="G71" s="128"/>
      <c r="H71" s="128"/>
      <c r="I71" s="128"/>
      <c r="J71" s="128"/>
      <c r="K71" s="128"/>
      <c r="L71" s="128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2:26" ht="15" customHeight="1" x14ac:dyDescent="0.25">
      <c r="B72" s="128"/>
      <c r="C72" s="128"/>
      <c r="D72" s="128"/>
      <c r="E72" s="131"/>
      <c r="F72" s="131"/>
      <c r="G72" s="131"/>
      <c r="H72" s="131"/>
      <c r="I72" s="131"/>
      <c r="J72" s="131"/>
      <c r="K72" s="131"/>
      <c r="L72" s="131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2:26" ht="15.75" customHeight="1" x14ac:dyDescent="0.25">
      <c r="B73" s="128"/>
      <c r="C73" s="128"/>
      <c r="D73" s="128"/>
      <c r="E73" s="131"/>
      <c r="F73" s="131"/>
      <c r="G73" s="131"/>
      <c r="H73" s="131"/>
      <c r="I73" s="131"/>
      <c r="J73" s="131"/>
      <c r="K73" s="131"/>
      <c r="L73" s="131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BFA09-0F17-4700-BC76-32F73B761138}">
  <ds:schemaRefs>
    <ds:schemaRef ds:uri="b5543330-759f-4a1e-9a80-b73827cce5f6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2025-05-20T19:09:01Z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