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PLANIFICACION\ESTADISTICAS\Primer trimestre\"/>
    </mc:Choice>
  </mc:AlternateContent>
  <bookViews>
    <workbookView xWindow="0" yWindow="0" windowWidth="28800" windowHeight="12210"/>
  </bookViews>
  <sheets>
    <sheet name="LICENCIAS DE CONDUCIR" sheetId="9" r:id="rId1"/>
    <sheet name="TRANSPORTE DE CARGA " sheetId="2" r:id="rId2"/>
    <sheet name="VEHICULOS DE MOTOR" sheetId="4" r:id="rId3"/>
    <sheet name="TRANSPORTE DE PASAJEROS" sheetId="6" r:id="rId4"/>
    <sheet name="TRÁNSITO Y VIALIDAD" sheetId="8" r:id="rId5"/>
    <sheet name="ENEVIAL" sheetId="5" r:id="rId6"/>
  </sheets>
  <definedNames>
    <definedName name="_xlnm.Print_Area" localSheetId="5">ENEVIAL!$A$1:$AA$78</definedName>
    <definedName name="_xlnm.Print_Area" localSheetId="4">'TRÁNSITO Y VIALIDAD'!$A$1:$T$151</definedName>
    <definedName name="_xlnm.Print_Area" localSheetId="1">'TRANSPORTE DE CARGA '!$A$4:$U$227</definedName>
    <definedName name="_xlnm.Print_Area" localSheetId="3">'TRANSPORTE DE PASAJEROS'!$A$1:$U$73</definedName>
    <definedName name="_xlnm.Print_Area" localSheetId="2">'VEHICULOS DE MOTOR'!$A$1:$U$51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4" i="9" l="1"/>
  <c r="K114" i="9"/>
  <c r="J114" i="9"/>
  <c r="I114" i="9"/>
  <c r="H114" i="9"/>
  <c r="G114" i="9"/>
  <c r="F114" i="9"/>
  <c r="E114" i="9"/>
  <c r="D114" i="9"/>
  <c r="C114" i="9"/>
  <c r="B114" i="9"/>
  <c r="N5" i="9"/>
  <c r="O5" i="9"/>
  <c r="P5" i="9"/>
  <c r="N6" i="9"/>
  <c r="O6" i="9"/>
  <c r="P6" i="9"/>
  <c r="N7" i="9"/>
  <c r="O7" i="9"/>
  <c r="P7" i="9"/>
  <c r="E8" i="9"/>
  <c r="I8" i="9"/>
  <c r="M8" i="9"/>
  <c r="N8" i="9"/>
  <c r="O8" i="9"/>
  <c r="P8" i="9"/>
  <c r="N9" i="9"/>
  <c r="O9" i="9"/>
  <c r="P9" i="9"/>
  <c r="N10" i="9"/>
  <c r="O10" i="9"/>
  <c r="P10" i="9"/>
  <c r="N11" i="9"/>
  <c r="O11" i="9"/>
  <c r="P11" i="9"/>
  <c r="N12" i="9"/>
  <c r="O12" i="9"/>
  <c r="P12" i="9"/>
  <c r="N13" i="9"/>
  <c r="O13" i="9"/>
  <c r="P13" i="9"/>
  <c r="Q13" i="9"/>
  <c r="N14" i="9"/>
  <c r="O14" i="9"/>
  <c r="P14" i="9"/>
  <c r="N15" i="9"/>
  <c r="O15" i="9"/>
  <c r="P15" i="9"/>
  <c r="N16" i="9"/>
  <c r="O16" i="9"/>
  <c r="P16" i="9"/>
  <c r="N17" i="9"/>
  <c r="O17" i="9"/>
  <c r="P17" i="9"/>
  <c r="N18" i="9"/>
  <c r="O18" i="9"/>
  <c r="P18" i="9"/>
  <c r="N19" i="9"/>
  <c r="O19" i="9"/>
  <c r="P19" i="9"/>
  <c r="N20" i="9"/>
  <c r="O20" i="9"/>
  <c r="P20" i="9"/>
  <c r="N21" i="9"/>
  <c r="O21" i="9"/>
  <c r="P21" i="9"/>
  <c r="N22" i="9"/>
  <c r="O22" i="9"/>
  <c r="P22" i="9"/>
  <c r="N23" i="9"/>
  <c r="O23" i="9"/>
  <c r="P23" i="9"/>
  <c r="E24" i="9"/>
  <c r="I24" i="9"/>
  <c r="M24" i="9"/>
  <c r="N24" i="9"/>
  <c r="O24" i="9"/>
  <c r="P24" i="9"/>
  <c r="E25" i="9"/>
  <c r="I25" i="9"/>
  <c r="M25" i="9"/>
  <c r="N25" i="9"/>
  <c r="O25" i="9"/>
  <c r="P25" i="9"/>
  <c r="N26" i="9"/>
  <c r="O26" i="9"/>
  <c r="P26" i="9"/>
  <c r="N27" i="9"/>
  <c r="O27" i="9"/>
  <c r="P27" i="9"/>
  <c r="N28" i="9"/>
  <c r="O28" i="9"/>
  <c r="P28" i="9"/>
  <c r="N29" i="9"/>
  <c r="O29" i="9"/>
  <c r="P29" i="9"/>
  <c r="N30" i="9"/>
  <c r="O30" i="9"/>
  <c r="P30" i="9"/>
  <c r="N31" i="9"/>
  <c r="O31" i="9"/>
  <c r="P31" i="9"/>
  <c r="N32" i="9"/>
  <c r="O32" i="9"/>
  <c r="P32" i="9"/>
  <c r="N33" i="9"/>
  <c r="O33" i="9"/>
  <c r="P33" i="9"/>
  <c r="B34" i="9"/>
  <c r="C34" i="9"/>
  <c r="D34" i="9"/>
  <c r="F34" i="9"/>
  <c r="G34" i="9"/>
  <c r="H34" i="9"/>
  <c r="J34" i="9"/>
  <c r="K34" i="9"/>
  <c r="L34" i="9"/>
  <c r="S13" i="8"/>
  <c r="S12" i="8"/>
  <c r="S14" i="8"/>
  <c r="F14" i="8"/>
  <c r="E14" i="8"/>
  <c r="D14" i="8"/>
  <c r="C14" i="8"/>
  <c r="F11" i="5"/>
  <c r="F10" i="5"/>
  <c r="F9" i="5"/>
  <c r="F8" i="5"/>
  <c r="M34" i="9" l="1"/>
  <c r="I34" i="9"/>
  <c r="P34" i="9"/>
  <c r="E34" i="9"/>
  <c r="O34" i="9"/>
  <c r="Q8" i="9"/>
  <c r="Q25" i="9"/>
  <c r="N34" i="9"/>
  <c r="Q24" i="9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8" i="6"/>
  <c r="Q34" i="9" l="1"/>
  <c r="O13" i="4"/>
  <c r="P13" i="4"/>
  <c r="Q13" i="4"/>
  <c r="N13" i="4"/>
  <c r="M13" i="4"/>
  <c r="K13" i="4"/>
  <c r="L13" i="4"/>
  <c r="S11" i="8"/>
  <c r="S9" i="8"/>
  <c r="S10" i="8"/>
  <c r="S8" i="8"/>
  <c r="R29" i="6" l="1"/>
  <c r="Q29" i="6"/>
  <c r="P29" i="6"/>
  <c r="P12" i="5" l="1"/>
  <c r="P16" i="2" l="1"/>
  <c r="Q16" i="2"/>
  <c r="O16" i="2" l="1"/>
  <c r="R16" i="2"/>
  <c r="Q12" i="5"/>
  <c r="O12" i="5"/>
  <c r="R12" i="5" l="1"/>
  <c r="J29" i="6" l="1"/>
  <c r="I29" i="6"/>
  <c r="H29" i="6"/>
  <c r="G29" i="6"/>
  <c r="N12" i="5" l="1"/>
  <c r="I13" i="4"/>
  <c r="H13" i="4"/>
  <c r="G13" i="4"/>
  <c r="J13" i="4" l="1"/>
  <c r="I12" i="5"/>
  <c r="H12" i="5"/>
  <c r="G12" i="5"/>
  <c r="S10" i="6"/>
  <c r="E12" i="5"/>
  <c r="D12" i="5"/>
  <c r="C12" i="5"/>
  <c r="J12" i="5" l="1"/>
  <c r="F12" i="4"/>
  <c r="F11" i="4"/>
  <c r="F10" i="4"/>
  <c r="S10" i="4" s="1"/>
  <c r="F9" i="4"/>
  <c r="S9" i="4" s="1"/>
  <c r="E13" i="4"/>
  <c r="D13" i="4"/>
  <c r="C13" i="4"/>
  <c r="E29" i="6" l="1"/>
  <c r="D29" i="6"/>
  <c r="C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9" i="6"/>
  <c r="S8" i="6"/>
  <c r="T15" i="2"/>
  <c r="T14" i="2"/>
  <c r="T13" i="2"/>
  <c r="T12" i="2"/>
  <c r="T11" i="2"/>
  <c r="S16" i="2"/>
  <c r="E16" i="2"/>
  <c r="G16" i="2"/>
  <c r="H16" i="2"/>
  <c r="I16" i="2"/>
  <c r="K16" i="2"/>
  <c r="L16" i="2"/>
  <c r="M16" i="2"/>
  <c r="K12" i="5"/>
  <c r="L12" i="5"/>
  <c r="M12" i="5"/>
  <c r="S11" i="5"/>
  <c r="S10" i="5"/>
  <c r="S9" i="5"/>
  <c r="S8" i="5" l="1"/>
  <c r="F12" i="5"/>
  <c r="F16" i="2"/>
  <c r="N16" i="2"/>
  <c r="J16" i="2"/>
  <c r="T16" i="2" l="1"/>
  <c r="O29" i="6" l="1"/>
  <c r="N29" i="6"/>
  <c r="M29" i="6"/>
  <c r="L29" i="6"/>
  <c r="K29" i="6"/>
  <c r="F29" i="6"/>
  <c r="S12" i="4"/>
  <c r="D16" i="2"/>
  <c r="C16" i="2"/>
  <c r="S12" i="5" l="1"/>
  <c r="S29" i="6"/>
  <c r="F13" i="4"/>
  <c r="R13" i="4"/>
  <c r="S11" i="4"/>
  <c r="S13" i="4" s="1"/>
</calcChain>
</file>

<file path=xl/sharedStrings.xml><?xml version="1.0" encoding="utf-8"?>
<sst xmlns="http://schemas.openxmlformats.org/spreadsheetml/2006/main" count="257" uniqueCount="152">
  <si>
    <t>Período: 2023</t>
  </si>
  <si>
    <t>1er Trimestre</t>
  </si>
  <si>
    <t>2do Trimestre</t>
  </si>
  <si>
    <t>3er Trimestre</t>
  </si>
  <si>
    <t>4to Trimestre</t>
  </si>
  <si>
    <t xml:space="preserve">TOTAL GENERAL </t>
  </si>
  <si>
    <t>Enero</t>
  </si>
  <si>
    <t>Febrero</t>
  </si>
  <si>
    <t>Marzo</t>
  </si>
  <si>
    <t>Total 1T</t>
  </si>
  <si>
    <t>Abril</t>
  </si>
  <si>
    <t>Mayo</t>
  </si>
  <si>
    <t>Junio</t>
  </si>
  <si>
    <t>Total 2T</t>
  </si>
  <si>
    <t>Julio</t>
  </si>
  <si>
    <t>Agosto</t>
  </si>
  <si>
    <t xml:space="preserve">Septiembre </t>
  </si>
  <si>
    <t>Total 3T</t>
  </si>
  <si>
    <t>Octubre</t>
  </si>
  <si>
    <t>Noviembre</t>
  </si>
  <si>
    <t>Diciembre</t>
  </si>
  <si>
    <t>Total 4T</t>
  </si>
  <si>
    <t xml:space="preserve">Permiso de Aprendizaje </t>
  </si>
  <si>
    <t xml:space="preserve">Licencia de  Conducir </t>
  </si>
  <si>
    <t>Cambio de Oficial a Civil</t>
  </si>
  <si>
    <t>Cambio de Militar a Civil</t>
  </si>
  <si>
    <t>Cambio de Extranjero a Dominicano</t>
  </si>
  <si>
    <t>Licencia de Conducir Categoría 5</t>
  </si>
  <si>
    <t>Licencia de Conducir Policías</t>
  </si>
  <si>
    <t>Licencia de Conducir Militares</t>
  </si>
  <si>
    <t>Cambio de Categoría Militares</t>
  </si>
  <si>
    <t>Renovación Permiso de Aprendizaje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</si>
  <si>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</si>
  <si>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</si>
  <si>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</si>
  <si>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</si>
  <si>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</si>
  <si>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Cambio de Licencias de Conducir Categoría 2 a 3 </t>
  </si>
  <si>
    <t>Cambio de Licencias de Conducir Categoría 3 a 4</t>
  </si>
  <si>
    <t xml:space="preserve">TOTAL </t>
  </si>
  <si>
    <t>Renovación</t>
  </si>
  <si>
    <t xml:space="preserve">SERVICIOS DE TRANSPORTE DE CARGA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</si>
  <si>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</si>
  <si>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</si>
  <si>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</si>
  <si>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</si>
  <si>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</si>
  <si>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>SERVICIOS DE VEHÍCULOS DE MOTOR</t>
  </si>
  <si>
    <t>Inspección de vehiculos</t>
  </si>
  <si>
    <t>Certificación de Trailer</t>
  </si>
  <si>
    <t>Certificación de Buggys</t>
  </si>
  <si>
    <t>Transformaciones de vehículos</t>
  </si>
  <si>
    <t xml:space="preserve">Licencia de Operación Alquiler Autobuses Panorámicos </t>
  </si>
  <si>
    <t xml:space="preserve">Licencia de Operación Alquiler Bicicletas </t>
  </si>
  <si>
    <t>Licencia de Operación Scooters</t>
  </si>
  <si>
    <t xml:space="preserve">Licencia de Operación Alquiler de Motores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</si>
  <si>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</si>
  <si>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</si>
  <si>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</si>
  <si>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</si>
  <si>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</si>
  <si>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</si>
  <si>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</si>
  <si>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</si>
  <si>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</si>
  <si>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</si>
  <si>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Transporte Urbano </t>
  </si>
  <si>
    <t xml:space="preserve">Licencia de Operación Transporte Interurbano </t>
  </si>
  <si>
    <t>SERVICIOS DE TRÁNSITO Y VIALIDAD (GESTIÓN DE VÍAS)</t>
  </si>
  <si>
    <t>SERVICIOS DE ENEVIAL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</si>
  <si>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</si>
  <si>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</si>
  <si>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</si>
  <si>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</si>
  <si>
    <t xml:space="preserve">Licencia de Transporte Turístico Terrestre de Aventura (Four Wheel y Buggy) </t>
  </si>
  <si>
    <t xml:space="preserve">Licencia de Operación Transporte City Tour </t>
  </si>
  <si>
    <t>Licencia de Operación Transporte Escolar</t>
  </si>
  <si>
    <t>Licencia de Operación Transporte de Funerarias</t>
  </si>
  <si>
    <t xml:space="preserve">Licencia de Operación Alquiler Vehículos de lujo conchofer </t>
  </si>
  <si>
    <t>Período: 2024</t>
  </si>
  <si>
    <t xml:space="preserve">Permisos de Vaciado </t>
  </si>
  <si>
    <t xml:space="preserve">Permisos de Carga y Decarga </t>
  </si>
  <si>
    <t xml:space="preserve">Permiso de Actividad en la Vía Pública </t>
  </si>
  <si>
    <t xml:space="preserve">Permiso de Intervención en la Vía Pública </t>
  </si>
  <si>
    <t>Permiso de Trabajo en la Vía Pública</t>
  </si>
  <si>
    <t xml:space="preserve">Permiso de Filmación en la Vía Pública </t>
  </si>
  <si>
    <t>Total 2025</t>
  </si>
  <si>
    <t>Santo Domingo</t>
  </si>
  <si>
    <t>Santiago PN</t>
  </si>
  <si>
    <t>Santiago</t>
  </si>
  <si>
    <t>San Juan de la Maguana</t>
  </si>
  <si>
    <t>San Francisco de Macorís</t>
  </si>
  <si>
    <t>San Cristóbal</t>
  </si>
  <si>
    <t>Sambil</t>
  </si>
  <si>
    <t>Puerto Plata</t>
  </si>
  <si>
    <t>Policía Nacional</t>
  </si>
  <si>
    <t>Orlando, Florida</t>
  </si>
  <si>
    <t>Occidental Mall</t>
  </si>
  <si>
    <t>New York</t>
  </si>
  <si>
    <t>Nagua</t>
  </si>
  <si>
    <t>Multicentro Churchill</t>
  </si>
  <si>
    <t>Móvil 08 PN</t>
  </si>
  <si>
    <t>Móvil 08</t>
  </si>
  <si>
    <t>Móvil 05</t>
  </si>
  <si>
    <t>Miami</t>
  </si>
  <si>
    <t>MEGACENTRO</t>
  </si>
  <si>
    <t>Mao</t>
  </si>
  <si>
    <t>La Vega</t>
  </si>
  <si>
    <t>La Romana</t>
  </si>
  <si>
    <t>Higüey</t>
  </si>
  <si>
    <t>Fuerzas Armadas</t>
  </si>
  <si>
    <t>Filadelfia</t>
  </si>
  <si>
    <t>España</t>
  </si>
  <si>
    <t>Bonao</t>
  </si>
  <si>
    <t>Blue Mall</t>
  </si>
  <si>
    <t>Barahona PN</t>
  </si>
  <si>
    <t>Barahona</t>
  </si>
  <si>
    <t>Azua</t>
  </si>
  <si>
    <t>Categoría 5</t>
  </si>
  <si>
    <t>Cambio de origen (extranjero a dominicano)</t>
  </si>
  <si>
    <t>Cambio de diplomática a dominicana</t>
  </si>
  <si>
    <t>Cambio oficial a civil</t>
  </si>
  <si>
    <t>Cambio de categoría</t>
  </si>
  <si>
    <t>Duplicado</t>
  </si>
  <si>
    <t>Licencia de conducir motorista</t>
  </si>
  <si>
    <t>Licencia de conducir</t>
  </si>
  <si>
    <t xml:space="preserve">Carnet de aprendizaje </t>
  </si>
  <si>
    <t>Total</t>
  </si>
  <si>
    <t>Total general</t>
  </si>
  <si>
    <t>Renovación Licencias de Conducir Policías</t>
  </si>
  <si>
    <t>Renovación Licencias de Conducir Militares</t>
  </si>
  <si>
    <t>Licencia de Conducir Categoría 1 (Motoristas)</t>
  </si>
  <si>
    <t xml:space="preserve">Licencia de  Conducir (Menores 18 años) </t>
  </si>
  <si>
    <t xml:space="preserve">Duplicados (Pérdida o Deterioro) </t>
  </si>
  <si>
    <t>Duplicado Licencia de Conducir Policías</t>
  </si>
  <si>
    <t>Duplicado Licencia de Conducir Militares</t>
  </si>
  <si>
    <t>Duplicado de Licencia de Conducir Categoría 01 (Motores)</t>
  </si>
  <si>
    <t>Cambio de Civil a Oficial</t>
  </si>
  <si>
    <t>Cambio de Civil a Militar</t>
  </si>
  <si>
    <t>Solicitud de Baja de Categoría 04 A 03</t>
  </si>
  <si>
    <t>Solicitud de Baja de Categoría 03 A 02</t>
  </si>
  <si>
    <t>M</t>
  </si>
  <si>
    <t>F</t>
  </si>
  <si>
    <t>S/I</t>
  </si>
  <si>
    <t xml:space="preserve">Total </t>
  </si>
  <si>
    <t>Total GENERAL</t>
  </si>
  <si>
    <t>MARZO</t>
  </si>
  <si>
    <t>FEBRERO</t>
  </si>
  <si>
    <t>ENERO</t>
  </si>
  <si>
    <t xml:space="preserve">SERVICIOS LICENCIA DE CONDUCIR </t>
  </si>
  <si>
    <t xml:space="preserve">SERVICIO </t>
  </si>
  <si>
    <t xml:space="preserve">OFICINA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</si>
</sst>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;\(#,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</cellStyleXfs>
  <cellXfs count="14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10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0" fillId="2" borderId="1" xfId="0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0" fillId="2" borderId="0" xfId="0" applyFill="1"/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3" fontId="4" fillId="2" borderId="13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 vertical="center"/>
    </xf>
    <xf numFmtId="0" fontId="9" fillId="2" borderId="1" xfId="0" applyFont="1" applyFill="1" applyBorder="1"/>
    <xf numFmtId="3" fontId="5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3" fillId="0" borderId="11" xfId="0" applyFont="1" applyBorder="1"/>
    <xf numFmtId="0" fontId="12" fillId="2" borderId="2" xfId="0" applyFont="1" applyFill="1" applyBorder="1"/>
    <xf numFmtId="0" fontId="12" fillId="2" borderId="14" xfId="0" applyFont="1" applyFill="1" applyBorder="1"/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0" borderId="2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3" fontId="3" fillId="0" borderId="1" xfId="0" applyNumberFormat="1" applyFont="1" applyBorder="1"/>
    <xf numFmtId="0" fontId="5" fillId="0" borderId="2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5" fillId="0" borderId="21" xfId="0" applyFont="1" applyFill="1" applyBorder="1"/>
    <xf numFmtId="0" fontId="15" fillId="0" borderId="12" xfId="0" applyFont="1" applyFill="1" applyBorder="1" applyAlignment="1">
      <alignment wrapText="1"/>
    </xf>
    <xf numFmtId="164" fontId="15" fillId="0" borderId="39" xfId="13" applyNumberFormat="1" applyFont="1" applyFill="1" applyBorder="1" applyAlignment="1">
      <alignment horizontal="center"/>
    </xf>
    <xf numFmtId="164" fontId="15" fillId="0" borderId="42" xfId="13" applyNumberFormat="1" applyFont="1" applyFill="1" applyBorder="1" applyAlignment="1">
      <alignment horizontal="center"/>
    </xf>
    <xf numFmtId="164" fontId="15" fillId="0" borderId="40" xfId="13" applyNumberFormat="1" applyFont="1" applyFill="1" applyBorder="1" applyAlignment="1">
      <alignment horizontal="right"/>
    </xf>
    <xf numFmtId="164" fontId="16" fillId="0" borderId="29" xfId="13" applyNumberFormat="1" applyFont="1" applyBorder="1" applyAlignment="1">
      <alignment horizontal="center" vertical="top" wrapText="1" readingOrder="1"/>
    </xf>
    <xf numFmtId="164" fontId="17" fillId="0" borderId="34" xfId="13" applyNumberFormat="1" applyFont="1" applyBorder="1" applyAlignment="1">
      <alignment horizontal="right" vertical="top" wrapText="1" readingOrder="1"/>
    </xf>
    <xf numFmtId="164" fontId="16" fillId="0" borderId="16" xfId="13" applyNumberFormat="1" applyFont="1" applyBorder="1" applyAlignment="1">
      <alignment horizontal="center" vertical="top" wrapText="1" readingOrder="1"/>
    </xf>
    <xf numFmtId="164" fontId="17" fillId="0" borderId="15" xfId="13" applyNumberFormat="1" applyFont="1" applyBorder="1" applyAlignment="1">
      <alignment horizontal="right" vertical="top" wrapText="1" readingOrder="1"/>
    </xf>
    <xf numFmtId="164" fontId="16" fillId="0" borderId="37" xfId="13" applyNumberFormat="1" applyFont="1" applyBorder="1" applyAlignment="1">
      <alignment horizontal="center" vertical="top" wrapText="1" readingOrder="1"/>
    </xf>
    <xf numFmtId="164" fontId="17" fillId="0" borderId="41" xfId="13" applyNumberFormat="1" applyFont="1" applyBorder="1" applyAlignment="1">
      <alignment horizontal="right" vertical="top" wrapText="1" readingOrder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4" fillId="0" borderId="38" xfId="0" applyNumberFormat="1" applyFont="1" applyFill="1" applyBorder="1" applyAlignment="1">
      <alignment horizontal="center" vertical="center"/>
    </xf>
    <xf numFmtId="3" fontId="5" fillId="0" borderId="36" xfId="0" applyNumberFormat="1" applyFont="1" applyFill="1" applyBorder="1" applyAlignment="1">
      <alignment vertical="center"/>
    </xf>
    <xf numFmtId="3" fontId="5" fillId="0" borderId="37" xfId="0" applyNumberFormat="1" applyFont="1" applyFill="1" applyBorder="1" applyAlignment="1">
      <alignment vertical="center"/>
    </xf>
    <xf numFmtId="3" fontId="4" fillId="0" borderId="39" xfId="0" applyNumberFormat="1" applyFont="1" applyFill="1" applyBorder="1" applyAlignment="1">
      <alignment horizontal="center" vertical="center"/>
    </xf>
    <xf numFmtId="3" fontId="4" fillId="0" borderId="40" xfId="0" applyNumberFormat="1" applyFont="1" applyFill="1" applyBorder="1" applyAlignment="1">
      <alignment horizontal="center" vertical="center"/>
    </xf>
    <xf numFmtId="0" fontId="15" fillId="0" borderId="7" xfId="1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15" fillId="0" borderId="0" xfId="13" applyFont="1" applyFill="1" applyBorder="1" applyAlignment="1">
      <alignment horizontal="center" vertical="center" wrapText="1"/>
    </xf>
    <xf numFmtId="0" fontId="15" fillId="0" borderId="0" xfId="0" applyFont="1" applyFill="1" applyBorder="1"/>
    <xf numFmtId="164" fontId="16" fillId="0" borderId="0" xfId="13" applyNumberFormat="1" applyFont="1" applyBorder="1" applyAlignment="1">
      <alignment horizontal="center" vertical="top" wrapText="1" readingOrder="1"/>
    </xf>
    <xf numFmtId="164" fontId="17" fillId="0" borderId="0" xfId="13" applyNumberFormat="1" applyFont="1" applyBorder="1" applyAlignment="1">
      <alignment horizontal="right" vertical="top" wrapText="1" readingOrder="1"/>
    </xf>
    <xf numFmtId="0" fontId="15" fillId="0" borderId="0" xfId="0" applyFont="1" applyFill="1" applyBorder="1" applyAlignment="1">
      <alignment wrapText="1"/>
    </xf>
    <xf numFmtId="164" fontId="15" fillId="0" borderId="0" xfId="13" applyNumberFormat="1" applyFont="1" applyFill="1" applyBorder="1" applyAlignment="1">
      <alignment horizontal="center"/>
    </xf>
    <xf numFmtId="164" fontId="15" fillId="0" borderId="0" xfId="13" applyNumberFormat="1" applyFont="1" applyFill="1" applyBorder="1" applyAlignment="1">
      <alignment horizontal="right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3" fontId="5" fillId="0" borderId="53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0" fontId="4" fillId="0" borderId="54" xfId="0" applyFont="1" applyFill="1" applyBorder="1"/>
    <xf numFmtId="0" fontId="4" fillId="0" borderId="55" xfId="0" applyFont="1" applyFill="1" applyBorder="1" applyAlignment="1">
      <alignment wrapText="1"/>
    </xf>
    <xf numFmtId="0" fontId="4" fillId="0" borderId="56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15" fillId="0" borderId="49" xfId="13" applyFont="1" applyFill="1" applyBorder="1" applyAlignment="1">
      <alignment horizontal="left" vertical="center" wrapText="1" readingOrder="1"/>
    </xf>
    <xf numFmtId="0" fontId="15" fillId="0" borderId="50" xfId="13" applyFont="1" applyFill="1" applyBorder="1" applyAlignment="1">
      <alignment horizontal="left" vertical="center" wrapText="1" readingOrder="1"/>
    </xf>
    <xf numFmtId="0" fontId="15" fillId="0" borderId="10" xfId="13" applyFont="1" applyFill="1" applyBorder="1" applyAlignment="1">
      <alignment horizontal="left" vertical="center" wrapText="1" readingOrder="1"/>
    </xf>
    <xf numFmtId="0" fontId="15" fillId="0" borderId="46" xfId="13" applyFont="1" applyFill="1" applyBorder="1" applyAlignment="1">
      <alignment horizontal="center" vertical="center"/>
    </xf>
    <xf numFmtId="0" fontId="15" fillId="0" borderId="35" xfId="13" applyFont="1" applyFill="1" applyBorder="1" applyAlignment="1">
      <alignment horizontal="center" vertical="center"/>
    </xf>
    <xf numFmtId="0" fontId="15" fillId="0" borderId="47" xfId="13" applyFont="1" applyFill="1" applyBorder="1" applyAlignment="1">
      <alignment horizontal="center" vertical="center"/>
    </xf>
    <xf numFmtId="0" fontId="15" fillId="0" borderId="12" xfId="13" applyFont="1" applyFill="1" applyBorder="1" applyAlignment="1">
      <alignment horizontal="center" vertical="center"/>
    </xf>
    <xf numFmtId="0" fontId="15" fillId="0" borderId="48" xfId="13" applyFont="1" applyFill="1" applyBorder="1" applyAlignment="1">
      <alignment horizontal="center" vertical="center"/>
    </xf>
    <xf numFmtId="0" fontId="15" fillId="0" borderId="14" xfId="13" applyFont="1" applyFill="1" applyBorder="1" applyAlignment="1">
      <alignment horizontal="center" vertical="center"/>
    </xf>
    <xf numFmtId="0" fontId="15" fillId="0" borderId="43" xfId="13" applyFont="1" applyFill="1" applyBorder="1" applyAlignment="1">
      <alignment horizontal="center" vertical="center" wrapText="1" readingOrder="1"/>
    </xf>
    <xf numFmtId="0" fontId="15" fillId="0" borderId="44" xfId="13" applyFont="1" applyFill="1" applyBorder="1" applyAlignment="1">
      <alignment horizontal="center" vertical="center" wrapText="1" readingOrder="1"/>
    </xf>
    <xf numFmtId="0" fontId="15" fillId="0" borderId="45" xfId="13" applyFont="1" applyFill="1" applyBorder="1" applyAlignment="1">
      <alignment horizontal="center" vertical="center" wrapText="1" readingOrder="1"/>
    </xf>
    <xf numFmtId="0" fontId="15" fillId="0" borderId="0" xfId="13" applyFont="1" applyFill="1" applyBorder="1" applyAlignment="1">
      <alignment horizontal="center" vertical="center"/>
    </xf>
    <xf numFmtId="0" fontId="15" fillId="0" borderId="0" xfId="13" applyFont="1" applyFill="1" applyBorder="1" applyAlignment="1">
      <alignment horizontal="left" vertical="center" wrapText="1" readingOrder="1"/>
    </xf>
    <xf numFmtId="0" fontId="15" fillId="0" borderId="0" xfId="13" applyFont="1" applyFill="1" applyBorder="1" applyAlignment="1">
      <alignment horizontal="center" vertical="center" wrapText="1" readingOrder="1"/>
    </xf>
    <xf numFmtId="0" fontId="4" fillId="0" borderId="51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4">
    <cellStyle name="Normal" xfId="0" builtinId="0"/>
    <cellStyle name="Normal 10" xfId="12"/>
    <cellStyle name="Normal 2" xfId="3"/>
    <cellStyle name="Normal 2 2" xfId="2"/>
    <cellStyle name="Normal 2 3" xfId="13"/>
    <cellStyle name="Normal 2_Hoja1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SERVICIOS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'LICENCIAS DE CONDUCIR'!$A$5:$A$33</c:f>
              <c:strCache>
                <c:ptCount val="29"/>
                <c:pt idx="0">
                  <c:v>Licencia de Conducir Categoría 5</c:v>
                </c:pt>
                <c:pt idx="1">
                  <c:v>Solicitud de Baja de Categoría 03 A 02</c:v>
                </c:pt>
                <c:pt idx="2">
                  <c:v>Solicitud de Baja de Categoría 04 A 03</c:v>
                </c:pt>
                <c:pt idx="3">
                  <c:v>Cambio de Oficial a Civil</c:v>
                </c:pt>
                <c:pt idx="4">
                  <c:v>Cambio de Civil a Militar</c:v>
                </c:pt>
                <c:pt idx="5">
                  <c:v>Cambio de Civil a Oficial</c:v>
                </c:pt>
                <c:pt idx="6">
                  <c:v>Cambio de Categoría Militares</c:v>
                </c:pt>
                <c:pt idx="7">
                  <c:v>Cambio de Licencias de Conducir Categoría 2 a 3 </c:v>
                </c:pt>
                <c:pt idx="8">
                  <c:v>Cambio de Licencias de Conducir Categoría 3 a 4</c:v>
                </c:pt>
                <c:pt idx="9">
                  <c:v>Cambio de Extranjero a Dominicano</c:v>
                </c:pt>
                <c:pt idx="10">
                  <c:v>Cambio de Militar a Civil</c:v>
                </c:pt>
                <c:pt idx="11">
                  <c:v>Permiso de Aprendizaje </c:v>
                </c:pt>
                <c:pt idx="12">
                  <c:v>Duplicado de Licencia de Conducir Categoría 01 (Motores)</c:v>
                </c:pt>
                <c:pt idx="13">
                  <c:v>Duplicado Licencia de Conducir Militares</c:v>
                </c:pt>
                <c:pt idx="14">
                  <c:v>Duplicado Licencia de Conducir Policías</c:v>
                </c:pt>
                <c:pt idx="15">
                  <c:v>Duplicados (Pérdida o Deterioro) </c:v>
                </c:pt>
                <c:pt idx="16">
                  <c:v>Licencia de Conducir Militares</c:v>
                </c:pt>
                <c:pt idx="17">
                  <c:v>Licencia de Conducir Policías</c:v>
                </c:pt>
                <c:pt idx="18">
                  <c:v>Licencia de  Conducir (Menores 18 años) </c:v>
                </c:pt>
                <c:pt idx="19">
                  <c:v>Licencia de  Conducir </c:v>
                </c:pt>
                <c:pt idx="20">
                  <c:v>Renovación Permiso de Aprendizaje</c:v>
                </c:pt>
                <c:pt idx="21">
                  <c:v>Licencia de Conducir Categoría 1 (Motoristas)</c:v>
                </c:pt>
                <c:pt idx="22">
                  <c:v>Renovación de Licencias de Conducir Categoría 1</c:v>
                </c:pt>
                <c:pt idx="23">
                  <c:v>Renovación de Licencias de Conducir Categoría 2</c:v>
                </c:pt>
                <c:pt idx="24">
                  <c:v>Renovación de Licencias de Conducir Categoría 3</c:v>
                </c:pt>
                <c:pt idx="25">
                  <c:v>Renovación de Licencias de Conducir Categoría 4</c:v>
                </c:pt>
                <c:pt idx="26">
                  <c:v>Renovación de Licencias de Conducir Categoría 5</c:v>
                </c:pt>
                <c:pt idx="27">
                  <c:v>Renovación Licencias de Conducir Militares</c:v>
                </c:pt>
                <c:pt idx="28">
                  <c:v>Renovación Licencias de Conducir Policías</c:v>
                </c:pt>
              </c:strCache>
            </c:strRef>
          </c:cat>
          <c:val>
            <c:numRef>
              <c:f>'LICENCIAS DE CONDUCIR'!$Q$5:$Q$33</c:f>
              <c:numCache>
                <c:formatCode>#,##0</c:formatCode>
                <c:ptCount val="29"/>
                <c:pt idx="0">
                  <c:v>368</c:v>
                </c:pt>
                <c:pt idx="1">
                  <c:v>143</c:v>
                </c:pt>
                <c:pt idx="2">
                  <c:v>18</c:v>
                </c:pt>
                <c:pt idx="3">
                  <c:v>295</c:v>
                </c:pt>
                <c:pt idx="4">
                  <c:v>10</c:v>
                </c:pt>
                <c:pt idx="5">
                  <c:v>47</c:v>
                </c:pt>
                <c:pt idx="6">
                  <c:v>146</c:v>
                </c:pt>
                <c:pt idx="7">
                  <c:v>2136</c:v>
                </c:pt>
                <c:pt idx="8">
                  <c:v>464</c:v>
                </c:pt>
                <c:pt idx="9">
                  <c:v>479</c:v>
                </c:pt>
                <c:pt idx="10">
                  <c:v>189</c:v>
                </c:pt>
                <c:pt idx="11">
                  <c:v>28621</c:v>
                </c:pt>
                <c:pt idx="12">
                  <c:v>6</c:v>
                </c:pt>
                <c:pt idx="13">
                  <c:v>44</c:v>
                </c:pt>
                <c:pt idx="14">
                  <c:v>21</c:v>
                </c:pt>
                <c:pt idx="15">
                  <c:v>5014</c:v>
                </c:pt>
                <c:pt idx="16">
                  <c:v>495</c:v>
                </c:pt>
                <c:pt idx="17">
                  <c:v>254</c:v>
                </c:pt>
                <c:pt idx="18">
                  <c:v>82</c:v>
                </c:pt>
                <c:pt idx="19">
                  <c:v>22474</c:v>
                </c:pt>
                <c:pt idx="20">
                  <c:v>989</c:v>
                </c:pt>
                <c:pt idx="21">
                  <c:v>149</c:v>
                </c:pt>
                <c:pt idx="22">
                  <c:v>165</c:v>
                </c:pt>
                <c:pt idx="23">
                  <c:v>69364</c:v>
                </c:pt>
                <c:pt idx="24">
                  <c:v>11607</c:v>
                </c:pt>
                <c:pt idx="25">
                  <c:v>1755</c:v>
                </c:pt>
                <c:pt idx="26">
                  <c:v>255</c:v>
                </c:pt>
                <c:pt idx="27">
                  <c:v>2339</c:v>
                </c:pt>
                <c:pt idx="28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B-43D2-ACF5-90468ACB3C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30619968"/>
        <c:axId val="1130623808"/>
      </c:barChart>
      <c:catAx>
        <c:axId val="1130619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30623808"/>
        <c:crosses val="autoZero"/>
        <c:auto val="1"/>
        <c:lblAlgn val="ctr"/>
        <c:lblOffset val="100"/>
        <c:noMultiLvlLbl val="0"/>
      </c:catAx>
      <c:valAx>
        <c:axId val="11306238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3061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CENTROS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'LICENCIAS DE CONDUCIR'!$A$83:$A$113</c:f>
              <c:strCache>
                <c:ptCount val="31"/>
                <c:pt idx="0">
                  <c:v>Azua</c:v>
                </c:pt>
                <c:pt idx="1">
                  <c:v>Barahona</c:v>
                </c:pt>
                <c:pt idx="2">
                  <c:v>Barahona PN</c:v>
                </c:pt>
                <c:pt idx="3">
                  <c:v>Blue Mall</c:v>
                </c:pt>
                <c:pt idx="4">
                  <c:v>Bonao</c:v>
                </c:pt>
                <c:pt idx="5">
                  <c:v>España</c:v>
                </c:pt>
                <c:pt idx="6">
                  <c:v>Filadelfia</c:v>
                </c:pt>
                <c:pt idx="7">
                  <c:v>Fuerzas Armadas</c:v>
                </c:pt>
                <c:pt idx="8">
                  <c:v>Higüey</c:v>
                </c:pt>
                <c:pt idx="9">
                  <c:v>La Romana</c:v>
                </c:pt>
                <c:pt idx="10">
                  <c:v>La Vega</c:v>
                </c:pt>
                <c:pt idx="11">
                  <c:v>Mao</c:v>
                </c:pt>
                <c:pt idx="12">
                  <c:v>MEGACENTRO</c:v>
                </c:pt>
                <c:pt idx="13">
                  <c:v>Miami</c:v>
                </c:pt>
                <c:pt idx="14">
                  <c:v>Móvil 05</c:v>
                </c:pt>
                <c:pt idx="15">
                  <c:v>Móvil 08</c:v>
                </c:pt>
                <c:pt idx="16">
                  <c:v>Móvil 08 PN</c:v>
                </c:pt>
                <c:pt idx="17">
                  <c:v>Multicentro Churchill</c:v>
                </c:pt>
                <c:pt idx="18">
                  <c:v>Nagua</c:v>
                </c:pt>
                <c:pt idx="19">
                  <c:v>New York</c:v>
                </c:pt>
                <c:pt idx="20">
                  <c:v>Occidental Mall</c:v>
                </c:pt>
                <c:pt idx="21">
                  <c:v>Orlando, Florida</c:v>
                </c:pt>
                <c:pt idx="22">
                  <c:v>Policía Nacional</c:v>
                </c:pt>
                <c:pt idx="23">
                  <c:v>Puerto Plata</c:v>
                </c:pt>
                <c:pt idx="24">
                  <c:v>Sambil</c:v>
                </c:pt>
                <c:pt idx="25">
                  <c:v>San Cristóbal</c:v>
                </c:pt>
                <c:pt idx="26">
                  <c:v>San Francisco de Macorís</c:v>
                </c:pt>
                <c:pt idx="27">
                  <c:v>San Juan de la Maguana</c:v>
                </c:pt>
                <c:pt idx="28">
                  <c:v>Santiago</c:v>
                </c:pt>
                <c:pt idx="29">
                  <c:v>Santiago PN</c:v>
                </c:pt>
                <c:pt idx="30">
                  <c:v>Santo Domingo</c:v>
                </c:pt>
              </c:strCache>
            </c:strRef>
          </c:cat>
          <c:val>
            <c:numRef>
              <c:f>'LICENCIAS DE CONDUCIR'!$L$83:$L$113</c:f>
              <c:numCache>
                <c:formatCode>[$-10409]#,##0;\(#,##0\)</c:formatCode>
                <c:ptCount val="31"/>
                <c:pt idx="0">
                  <c:v>4483</c:v>
                </c:pt>
                <c:pt idx="1">
                  <c:v>2162</c:v>
                </c:pt>
                <c:pt idx="2">
                  <c:v>38</c:v>
                </c:pt>
                <c:pt idx="3">
                  <c:v>8401</c:v>
                </c:pt>
                <c:pt idx="4">
                  <c:v>2755</c:v>
                </c:pt>
                <c:pt idx="5">
                  <c:v>291</c:v>
                </c:pt>
                <c:pt idx="6">
                  <c:v>128</c:v>
                </c:pt>
                <c:pt idx="7">
                  <c:v>3024</c:v>
                </c:pt>
                <c:pt idx="8">
                  <c:v>7555</c:v>
                </c:pt>
                <c:pt idx="9">
                  <c:v>7659</c:v>
                </c:pt>
                <c:pt idx="10">
                  <c:v>5525</c:v>
                </c:pt>
                <c:pt idx="11">
                  <c:v>4429</c:v>
                </c:pt>
                <c:pt idx="12">
                  <c:v>8483</c:v>
                </c:pt>
                <c:pt idx="13">
                  <c:v>101</c:v>
                </c:pt>
                <c:pt idx="14">
                  <c:v>2455</c:v>
                </c:pt>
                <c:pt idx="15">
                  <c:v>1856</c:v>
                </c:pt>
                <c:pt idx="16">
                  <c:v>148</c:v>
                </c:pt>
                <c:pt idx="17">
                  <c:v>13956</c:v>
                </c:pt>
                <c:pt idx="18">
                  <c:v>3230</c:v>
                </c:pt>
                <c:pt idx="19">
                  <c:v>612</c:v>
                </c:pt>
                <c:pt idx="20">
                  <c:v>2229</c:v>
                </c:pt>
                <c:pt idx="21">
                  <c:v>47</c:v>
                </c:pt>
                <c:pt idx="22">
                  <c:v>942</c:v>
                </c:pt>
                <c:pt idx="23">
                  <c:v>4425</c:v>
                </c:pt>
                <c:pt idx="24">
                  <c:v>5141</c:v>
                </c:pt>
                <c:pt idx="25">
                  <c:v>1814</c:v>
                </c:pt>
                <c:pt idx="26">
                  <c:v>5197</c:v>
                </c:pt>
                <c:pt idx="27">
                  <c:v>2245</c:v>
                </c:pt>
                <c:pt idx="28">
                  <c:v>16433</c:v>
                </c:pt>
                <c:pt idx="29">
                  <c:v>181</c:v>
                </c:pt>
                <c:pt idx="30">
                  <c:v>32864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1-4E6A-99D2-85A4FB6DF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996265520"/>
        <c:axId val="1162077552"/>
      </c:barChart>
      <c:catAx>
        <c:axId val="996265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62077552"/>
        <c:crosses val="autoZero"/>
        <c:auto val="1"/>
        <c:lblAlgn val="ctr"/>
        <c:lblOffset val="100"/>
        <c:noMultiLvlLbl val="0"/>
      </c:catAx>
      <c:valAx>
        <c:axId val="1162077552"/>
        <c:scaling>
          <c:orientation val="minMax"/>
        </c:scaling>
        <c:delete val="1"/>
        <c:axPos val="l"/>
        <c:numFmt formatCode="[$-10409]#,##0;\(#,##0\)" sourceLinked="1"/>
        <c:majorTickMark val="none"/>
        <c:minorTickMark val="none"/>
        <c:tickLblPos val="nextTo"/>
        <c:crossAx val="99626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TRANSPORTE DE CARGA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6694345255104227E-3"/>
          <c:y val="0.20993112530997848"/>
          <c:w val="0.98466113094897911"/>
          <c:h val="0.74826150480832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'TRANSPORTE DE CARGA '!$B$11</c:f>
              <c:strCache>
                <c:ptCount val="1"/>
                <c:pt idx="0">
                  <c:v>Registro Transporte de Carga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'!$F$11</c:f>
              <c:numCache>
                <c:formatCode>#,##0</c:formatCode>
                <c:ptCount val="1"/>
                <c:pt idx="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C-4EB1-ACFC-A5EE2D3A7D74}"/>
            </c:ext>
          </c:extLst>
        </c:ser>
        <c:ser>
          <c:idx val="1"/>
          <c:order val="1"/>
          <c:tx>
            <c:strRef>
              <c:f>'TRANSPORTE DE CARGA '!$B$12</c:f>
              <c:strCache>
                <c:ptCount val="1"/>
                <c:pt idx="0">
                  <c:v>Permisos de Circulación Vehículos de Carga ZAR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'!$F$12</c:f>
              <c:numCache>
                <c:formatCode>#,##0</c:formatCode>
                <c:ptCount val="1"/>
                <c:pt idx="0">
                  <c:v>16680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56-4A67-AABF-18A46B1E34B9}"/>
            </c:ext>
          </c:extLst>
        </c:ser>
        <c:ser>
          <c:idx val="2"/>
          <c:order val="2"/>
          <c:tx>
            <c:strRef>
              <c:f>'TRANSPORTE DE CARGA '!$B$13</c:f>
              <c:strCache>
                <c:ptCount val="1"/>
                <c:pt idx="0">
                  <c:v>Permiso Especial para carga sobredimensionada y/o Sobre Peso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'!$F$13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56-4A67-AABF-18A46B1E34B9}"/>
            </c:ext>
          </c:extLst>
        </c:ser>
        <c:ser>
          <c:idx val="3"/>
          <c:order val="3"/>
          <c:tx>
            <c:strRef>
              <c:f>'TRANSPORTE DE CARGA '!$B$14</c:f>
              <c:strCache>
                <c:ptCount val="1"/>
                <c:pt idx="0">
                  <c:v>Permiso Especial para Transporte de Doble Cola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'!$F$14</c:f>
              <c:numCache>
                <c:formatCode>#,##0</c:formatCode>
                <c:ptCount val="1"/>
                <c:pt idx="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56-4A67-AABF-18A46B1E34B9}"/>
            </c:ext>
          </c:extLst>
        </c:ser>
        <c:ser>
          <c:idx val="4"/>
          <c:order val="4"/>
          <c:tx>
            <c:strRef>
              <c:f>'TRANSPORTE DE CARGA '!$B$15</c:f>
              <c:strCache>
                <c:ptCount val="1"/>
                <c:pt idx="0">
                  <c:v>Permisos de Circulación Vehículos de Carga en días Feriados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'!$F$15</c:f>
              <c:numCache>
                <c:formatCode>#,##0</c:formatCode>
                <c:ptCount val="1"/>
                <c:pt idx="0">
                  <c:v>7049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56-4A67-AABF-18A46B1E3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2031"/>
        <c:axId val="66496063"/>
      </c:barChart>
      <c:catAx>
        <c:axId val="19312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6063"/>
        <c:crosses val="autoZero"/>
        <c:auto val="1"/>
        <c:lblAlgn val="ctr"/>
        <c:lblOffset val="100"/>
        <c:noMultiLvlLbl val="0"/>
      </c:catAx>
      <c:valAx>
        <c:axId val="6649606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1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140711622660218E-3"/>
          <c:y val="0.11086117496448775"/>
          <c:w val="0.98477185767546782"/>
          <c:h val="0.10354182103341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VEHÍCULOS DE MOTOR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'VEHICULOS DE MOTOR'!$B$9</c:f>
              <c:strCache>
                <c:ptCount val="1"/>
                <c:pt idx="0">
                  <c:v>Inspección de vehiculos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MOTOR'!$F$9</c:f>
              <c:numCache>
                <c:formatCode>#,##0</c:formatCode>
                <c:ptCount val="1"/>
                <c:pt idx="0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B-414D-A66D-263350599084}"/>
            </c:ext>
          </c:extLst>
        </c:ser>
        <c:ser>
          <c:idx val="1"/>
          <c:order val="1"/>
          <c:tx>
            <c:strRef>
              <c:f>'VEHICULOS DE MOTOR'!$B$10</c:f>
              <c:strCache>
                <c:ptCount val="1"/>
                <c:pt idx="0">
                  <c:v>Certificación de Trailer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MOTOR'!$F$10</c:f>
              <c:numCache>
                <c:formatCode>#,##0</c:formatCode>
                <c:ptCount val="1"/>
                <c:pt idx="0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4B-414D-A66D-263350599084}"/>
            </c:ext>
          </c:extLst>
        </c:ser>
        <c:ser>
          <c:idx val="2"/>
          <c:order val="2"/>
          <c:tx>
            <c:strRef>
              <c:f>'VEHICULOS DE MOTOR'!$B$11</c:f>
              <c:strCache>
                <c:ptCount val="1"/>
                <c:pt idx="0">
                  <c:v>Certificación de Buggys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MOTOR'!$F$11</c:f>
              <c:numCache>
                <c:formatCode>#,##0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4B-414D-A66D-263350599084}"/>
            </c:ext>
          </c:extLst>
        </c:ser>
        <c:ser>
          <c:idx val="3"/>
          <c:order val="3"/>
          <c:tx>
            <c:strRef>
              <c:f>'VEHICULOS DE MOTOR'!$B$12</c:f>
              <c:strCache>
                <c:ptCount val="1"/>
                <c:pt idx="0">
                  <c:v>Transformaciones de vehículos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MOTOR'!$F$12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4B-414D-A66D-2633505990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15014304"/>
        <c:axId val="1814994624"/>
      </c:barChart>
      <c:catAx>
        <c:axId val="1815014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14994624"/>
        <c:crosses val="autoZero"/>
        <c:auto val="1"/>
        <c:lblAlgn val="ctr"/>
        <c:lblOffset val="100"/>
        <c:noMultiLvlLbl val="0"/>
      </c:catAx>
      <c:valAx>
        <c:axId val="18149946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1501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TRANSPORTE DE PASAJEROS</a:t>
            </a:r>
          </a:p>
        </c:rich>
      </c:tx>
      <c:layout>
        <c:manualLayout>
          <c:xMode val="edge"/>
          <c:yMode val="edge"/>
          <c:x val="0.7832640022245983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3176706601297018E-3"/>
          <c:y val="0.18576700954829009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'TRANSPORTE DE PASAJEROS'!$B$8</c:f>
              <c:strCache>
                <c:ptCount val="1"/>
                <c:pt idx="0">
                  <c:v>Licencia de Operación Alquiler Autobuses Panorámicos </c:v>
                </c:pt>
              </c:strCache>
            </c:strRef>
          </c:tx>
          <c:spPr>
            <a:solidFill>
              <a:schemeClr val="accent1">
                <a:shade val="3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'TRANSPORTE DE PASAJEROS'!$B$9</c:f>
              <c:strCache>
                <c:ptCount val="1"/>
                <c:pt idx="0">
                  <c:v>Licencia de Operación Alquiler Bicicletas </c:v>
                </c:pt>
              </c:strCache>
            </c:strRef>
          </c:tx>
          <c:spPr>
            <a:solidFill>
              <a:schemeClr val="accent1">
                <a:shade val="4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BB-4E69-AD4A-F489173F185C}"/>
            </c:ext>
          </c:extLst>
        </c:ser>
        <c:ser>
          <c:idx val="2"/>
          <c:order val="2"/>
          <c:tx>
            <c:strRef>
              <c:f>'TRANSPORTE DE PASAJEROS'!$B$10</c:f>
              <c:strCache>
                <c:ptCount val="1"/>
                <c:pt idx="0">
                  <c:v>Licencia de Operación Scooters</c:v>
                </c:pt>
              </c:strCache>
            </c:strRef>
          </c:tx>
          <c:spPr>
            <a:solidFill>
              <a:schemeClr val="accent1">
                <a:shade val="4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BB-4E69-AD4A-F489173F185C}"/>
            </c:ext>
          </c:extLst>
        </c:ser>
        <c:ser>
          <c:idx val="3"/>
          <c:order val="3"/>
          <c:tx>
            <c:strRef>
              <c:f>'TRANSPORTE DE PASAJEROS'!$B$11</c:f>
              <c:strCache>
                <c:ptCount val="1"/>
                <c:pt idx="0">
                  <c:v>Licencia de Operación Alquiler de Motores </c:v>
                </c:pt>
              </c:strCache>
            </c:strRef>
          </c:tx>
          <c:spPr>
            <a:solidFill>
              <a:schemeClr val="accent1">
                <a:shade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BB-4E69-AD4A-F489173F185C}"/>
            </c:ext>
          </c:extLst>
        </c:ser>
        <c:ser>
          <c:idx val="4"/>
          <c:order val="4"/>
          <c:tx>
            <c:strRef>
              <c:f>'TRANSPORTE DE PASAJEROS'!$B$12</c:f>
              <c:strCache>
                <c:ptCount val="1"/>
                <c:pt idx="0">
                  <c:v>Licencia de Operación Alquiler Vehículos de lujo conchofer </c:v>
                </c:pt>
              </c:strCache>
            </c:strRef>
          </c:tx>
          <c:spPr>
            <a:solidFill>
              <a:schemeClr val="accent1">
                <a:shade val="6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BB-4E69-AD4A-F489173F185C}"/>
            </c:ext>
          </c:extLst>
        </c:ser>
        <c:ser>
          <c:idx val="5"/>
          <c:order val="5"/>
          <c:tx>
            <c:strRef>
              <c:f>'TRANSPORTE DE PASAJEROS'!$B$13</c:f>
              <c:strCache>
                <c:ptCount val="1"/>
                <c:pt idx="0">
                  <c:v>Licencia de Operación Alquiler Vehículos o Rent Car </c:v>
                </c:pt>
              </c:strCache>
            </c:strRef>
          </c:tx>
          <c:spPr>
            <a:solidFill>
              <a:schemeClr val="accent1">
                <a:shade val="6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BB-4E69-AD4A-F489173F185C}"/>
            </c:ext>
          </c:extLst>
        </c:ser>
        <c:ser>
          <c:idx val="6"/>
          <c:order val="6"/>
          <c:tx>
            <c:strRef>
              <c:f>'TRANSPORTE DE PASAJEROS'!$B$14</c:f>
              <c:strCache>
                <c:ptCount val="1"/>
                <c:pt idx="0">
                  <c:v>Licencia de Operación Autobuses para City Tour (TrolleyBus) </c:v>
                </c:pt>
              </c:strCache>
            </c:strRef>
          </c:tx>
          <c:spPr>
            <a:solidFill>
              <a:schemeClr val="accent1">
                <a:shade val="7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BB-4E69-AD4A-F489173F185C}"/>
            </c:ext>
          </c:extLst>
        </c:ser>
        <c:ser>
          <c:idx val="7"/>
          <c:order val="7"/>
          <c:tx>
            <c:strRef>
              <c:f>'TRANSPORTE DE PASAJEROS'!$B$15</c:f>
              <c:strCache>
                <c:ptCount val="1"/>
                <c:pt idx="0">
                  <c:v>Licencia de Operación Compañías Taxis por Comunicación 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BB-4E69-AD4A-F489173F185C}"/>
            </c:ext>
          </c:extLst>
        </c:ser>
        <c:ser>
          <c:idx val="8"/>
          <c:order val="8"/>
          <c:tx>
            <c:strRef>
              <c:f>'TRANSPORTE DE PASAJEROS'!$B$16</c:f>
              <c:strCache>
                <c:ptCount val="1"/>
                <c:pt idx="0">
                  <c:v>Licencia de Operación Compañías Taxis Turísticos </c:v>
                </c:pt>
              </c:strCache>
            </c:strRef>
          </c:tx>
          <c:spPr>
            <a:solidFill>
              <a:schemeClr val="accent1">
                <a:shade val="8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BB-4E69-AD4A-F489173F185C}"/>
            </c:ext>
          </c:extLst>
        </c:ser>
        <c:ser>
          <c:idx val="9"/>
          <c:order val="9"/>
          <c:tx>
            <c:strRef>
              <c:f>'TRANSPORTE DE PASAJEROS'!$B$17</c:f>
              <c:strCache>
                <c:ptCount val="1"/>
                <c:pt idx="0">
                  <c:v>Licencia de Operación Taxi Independiente </c:v>
                </c:pt>
              </c:strCache>
            </c:strRef>
          </c:tx>
          <c:spPr>
            <a:solidFill>
              <a:schemeClr val="accent1">
                <a:shade val="9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DBB-4E69-AD4A-F489173F185C}"/>
            </c:ext>
          </c:extLst>
        </c:ser>
        <c:ser>
          <c:idx val="10"/>
          <c:order val="10"/>
          <c:tx>
            <c:strRef>
              <c:f>'TRANSPORTE DE PASAJEROS'!$B$18</c:f>
              <c:strCache>
                <c:ptCount val="1"/>
                <c:pt idx="0">
                  <c:v>Licencia de Operación Transporte de Funerarias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DBB-4E69-AD4A-F489173F185C}"/>
            </c:ext>
          </c:extLst>
        </c:ser>
        <c:ser>
          <c:idx val="11"/>
          <c:order val="11"/>
          <c:tx>
            <c:strRef>
              <c:f>'TRANSPORTE DE PASAJEROS'!$B$19</c:f>
              <c:strCache>
                <c:ptCount val="1"/>
                <c:pt idx="0">
                  <c:v>Licencia de Operación Transporte Escolar</c:v>
                </c:pt>
              </c:strCache>
            </c:strRef>
          </c:tx>
          <c:spPr>
            <a:solidFill>
              <a:schemeClr val="accent1">
                <a:tint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DBB-4E69-AD4A-F489173F185C}"/>
            </c:ext>
          </c:extLst>
        </c:ser>
        <c:ser>
          <c:idx val="12"/>
          <c:order val="12"/>
          <c:tx>
            <c:strRef>
              <c:f>'TRANSPORTE DE PASAJEROS'!$B$20</c:f>
              <c:strCache>
                <c:ptCount val="1"/>
                <c:pt idx="0">
                  <c:v>Licencia de Operación Transporte City Tour </c:v>
                </c:pt>
              </c:strCache>
            </c:strRef>
          </c:tx>
          <c:spPr>
            <a:solidFill>
              <a:schemeClr val="accent1">
                <a:tint val="8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BB-4E69-AD4A-F489173F185C}"/>
            </c:ext>
          </c:extLst>
        </c:ser>
        <c:ser>
          <c:idx val="13"/>
          <c:order val="13"/>
          <c:tx>
            <c:strRef>
              <c:f>'TRANSPORTE DE PASAJEROS'!$B$21</c:f>
              <c:strCache>
                <c:ptCount val="1"/>
                <c:pt idx="0">
                  <c:v>Licencia de Operación Transporte de Fiesta o Party Bus, Persona Física o Moral </c:v>
                </c:pt>
              </c:strCache>
            </c:strRef>
          </c:tx>
          <c:spPr>
            <a:solidFill>
              <a:schemeClr val="accent1">
                <a:tint val="8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DBB-4E69-AD4A-F489173F185C}"/>
            </c:ext>
          </c:extLst>
        </c:ser>
        <c:ser>
          <c:idx val="14"/>
          <c:order val="14"/>
          <c:tx>
            <c:strRef>
              <c:f>'TRANSPORTE DE PASAJEROS'!$B$22</c:f>
              <c:strCache>
                <c:ptCount val="1"/>
                <c:pt idx="0">
                  <c:v>Licencia de Operación Transporte Terrestre de Aventura Camionetas y Camiones y o Jeep Safari Camiones </c:v>
                </c:pt>
              </c:strCache>
            </c:strRef>
          </c:tx>
          <c:spPr>
            <a:solidFill>
              <a:schemeClr val="accent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DBB-4E69-AD4A-F489173F185C}"/>
            </c:ext>
          </c:extLst>
        </c:ser>
        <c:ser>
          <c:idx val="15"/>
          <c:order val="15"/>
          <c:tx>
            <c:strRef>
              <c:f>'TRANSPORTE DE PASAJEROS'!$B$23</c:f>
              <c:strCache>
                <c:ptCount val="1"/>
                <c:pt idx="0">
                  <c:v>Licencia de Operación Transporte de Personal u-o Empresarial </c:v>
                </c:pt>
              </c:strCache>
            </c:strRef>
          </c:tx>
          <c:spPr>
            <a:solidFill>
              <a:schemeClr val="accent1">
                <a:tint val="6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DBB-4E69-AD4A-F489173F185C}"/>
            </c:ext>
          </c:extLst>
        </c:ser>
        <c:ser>
          <c:idx val="16"/>
          <c:order val="16"/>
          <c:tx>
            <c:strRef>
              <c:f>'TRANSPORTE DE PASAJEROS'!$B$24</c:f>
              <c:strCache>
                <c:ptCount val="1"/>
                <c:pt idx="0">
                  <c:v>Licencia de Operación Transporte Turístico Terrestres de Autobuses y Minibuses Persona Física o Moral </c:v>
                </c:pt>
              </c:strCache>
            </c:strRef>
          </c:tx>
          <c:spPr>
            <a:solidFill>
              <a:schemeClr val="accent1">
                <a:tint val="6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BB-4E69-AD4A-F489173F185C}"/>
            </c:ext>
          </c:extLst>
        </c:ser>
        <c:ser>
          <c:idx val="17"/>
          <c:order val="17"/>
          <c:tx>
            <c:strRef>
              <c:f>'TRANSPORTE DE PASAJEROS'!$B$25</c:f>
              <c:strCache>
                <c:ptCount val="1"/>
                <c:pt idx="0">
                  <c:v>Licencia de Operación Ambulancias</c:v>
                </c:pt>
              </c:strCache>
            </c:strRef>
          </c:tx>
          <c:spPr>
            <a:solidFill>
              <a:schemeClr val="accent1">
                <a:tint val="5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DBB-4E69-AD4A-F489173F185C}"/>
            </c:ext>
          </c:extLst>
        </c:ser>
        <c:ser>
          <c:idx val="18"/>
          <c:order val="18"/>
          <c:tx>
            <c:strRef>
              <c:f>'TRANSPORTE DE PASAJEROS'!$B$26</c:f>
              <c:strCache>
                <c:ptCount val="1"/>
                <c:pt idx="0">
                  <c:v>Licencia de Transporte Turístico Terrestre de Aventura (Four Wheel y Buggy) 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DBB-4E69-AD4A-F489173F185C}"/>
            </c:ext>
          </c:extLst>
        </c:ser>
        <c:ser>
          <c:idx val="19"/>
          <c:order val="19"/>
          <c:tx>
            <c:strRef>
              <c:f>'TRANSPORTE DE PASAJEROS'!$B$27</c:f>
              <c:strCache>
                <c:ptCount val="1"/>
                <c:pt idx="0">
                  <c:v>Licencia de Operación Transporte Urbano </c:v>
                </c:pt>
              </c:strCache>
            </c:strRef>
          </c:tx>
          <c:spPr>
            <a:solidFill>
              <a:schemeClr val="accent1">
                <a:tint val="4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DBB-4E69-AD4A-F489173F185C}"/>
            </c:ext>
          </c:extLst>
        </c:ser>
        <c:ser>
          <c:idx val="20"/>
          <c:order val="20"/>
          <c:tx>
            <c:strRef>
              <c:f>'TRANSPORTE DE PASAJEROS'!$B$28</c:f>
              <c:strCache>
                <c:ptCount val="1"/>
                <c:pt idx="0">
                  <c:v>Licencia de Operación Transporte Interurbano </c:v>
                </c:pt>
              </c:strCache>
            </c:strRef>
          </c:tx>
          <c:spPr>
            <a:solidFill>
              <a:schemeClr val="accent1">
                <a:tint val="3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D-43A7-A9A9-0CAAFACFE1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71835777536923862"/>
          <c:h val="0.34477679743682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TRÁNSITO Y VIALIDAD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'TRÁNSITO Y VIALIDAD'!$B$8:$B$12</c:f>
              <c:strCache>
                <c:ptCount val="5"/>
                <c:pt idx="0">
                  <c:v>Permisos de Vaciado </c:v>
                </c:pt>
                <c:pt idx="1">
                  <c:v>Permisos de Carga y Decarga </c:v>
                </c:pt>
                <c:pt idx="2">
                  <c:v>Permiso de Actividad en la Vía Pública </c:v>
                </c:pt>
                <c:pt idx="3">
                  <c:v>Permiso de Intervención en la Vía Pública </c:v>
                </c:pt>
                <c:pt idx="4">
                  <c:v>Permiso de Trabajo en la Vía Pública</c:v>
                </c:pt>
              </c:strCache>
            </c:strRef>
          </c:cat>
          <c:val>
            <c:numRef>
              <c:f>'TRÁNSITO Y VIALIDAD'!$F$8:$F$12</c:f>
              <c:numCache>
                <c:formatCode>General</c:formatCode>
                <c:ptCount val="5"/>
                <c:pt idx="0">
                  <c:v>537</c:v>
                </c:pt>
                <c:pt idx="1">
                  <c:v>41</c:v>
                </c:pt>
                <c:pt idx="2">
                  <c:v>28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3-4008-9E91-1542605A05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03001983"/>
        <c:axId val="203024063"/>
      </c:barChart>
      <c:catAx>
        <c:axId val="203001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3024063"/>
        <c:crosses val="autoZero"/>
        <c:auto val="1"/>
        <c:lblAlgn val="ctr"/>
        <c:lblOffset val="100"/>
        <c:noMultiLvlLbl val="0"/>
      </c:catAx>
      <c:valAx>
        <c:axId val="2030240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30019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ENEVIAL</a:t>
            </a:r>
          </a:p>
        </c:rich>
      </c:tx>
      <c:layout>
        <c:manualLayout>
          <c:xMode val="edge"/>
          <c:yMode val="edge"/>
          <c:x val="0.418634720724307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18259887643621375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ENEVIAL!$B$8</c:f>
              <c:strCache>
                <c:ptCount val="1"/>
                <c:pt idx="0">
                  <c:v>Parque de Edecucacion Vial en Ciudad Juan Bosch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ENEVIAL!$F$8</c:f>
              <c:numCache>
                <c:formatCode>General</c:formatCode>
                <c:ptCount val="1"/>
                <c:pt idx="0">
                  <c:v>1063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ENEVIAL!$B$9</c:f>
              <c:strCache>
                <c:ptCount val="1"/>
                <c:pt idx="0">
                  <c:v>Educación Vial para obtención de Licencia de Conducir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ENEVIAL!$F$9</c:f>
              <c:numCache>
                <c:formatCode>#,##0</c:formatCode>
                <c:ptCount val="1"/>
                <c:pt idx="0">
                  <c:v>29984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ENEVIAL!$B$10</c:f>
              <c:strCache>
                <c:ptCount val="1"/>
                <c:pt idx="0">
                  <c:v>Reducacion Vial para Infractores de Transito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ENEVIAL!$F$10</c:f>
              <c:numCache>
                <c:formatCode>General</c:formatCode>
                <c:ptCount val="1"/>
                <c:pt idx="0">
                  <c:v>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ENEVIAL!$B$11</c:f>
              <c:strCache>
                <c:ptCount val="1"/>
                <c:pt idx="0">
                  <c:v>Acciones Formativas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ENEVIAL!$F$11</c:f>
              <c:numCache>
                <c:formatCode>#,##0</c:formatCode>
                <c:ptCount val="1"/>
                <c:pt idx="0">
                  <c:v>3706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058081323196725E-2"/>
          <c:y val="7.2098432311098609E-2"/>
          <c:w val="0.96310806099725965"/>
          <c:h val="6.7338299251626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36737</xdr:rowOff>
    </xdr:from>
    <xdr:to>
      <xdr:col>15</xdr:col>
      <xdr:colOff>13607</xdr:colOff>
      <xdr:row>73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EDC386-46D4-3741-3673-32435F3315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115</xdr:row>
      <xdr:rowOff>131988</xdr:rowOff>
    </xdr:from>
    <xdr:to>
      <xdr:col>12</xdr:col>
      <xdr:colOff>54429</xdr:colOff>
      <xdr:row>148</xdr:row>
      <xdr:rowOff>54429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B087A4-E9F1-0B9B-66CC-70D528A508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2680649</xdr:colOff>
      <xdr:row>16</xdr:row>
      <xdr:rowOff>122258</xdr:rowOff>
    </xdr:from>
    <xdr:to>
      <xdr:col>18</xdr:col>
      <xdr:colOff>122115</xdr:colOff>
      <xdr:row>43</xdr:row>
      <xdr:rowOff>48845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72257AE-9B61-2914-5355-A6B329F10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4225017</xdr:colOff>
      <xdr:row>15</xdr:row>
      <xdr:rowOff>23131</xdr:rowOff>
    </xdr:from>
    <xdr:to>
      <xdr:col>16</xdr:col>
      <xdr:colOff>258535</xdr:colOff>
      <xdr:row>41</xdr:row>
      <xdr:rowOff>163284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C77F8F-3E25-E990-5D24-D679CBD60A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752473</xdr:colOff>
      <xdr:row>30</xdr:row>
      <xdr:rowOff>28575</xdr:rowOff>
    </xdr:from>
    <xdr:to>
      <xdr:col>20</xdr:col>
      <xdr:colOff>280146</xdr:colOff>
      <xdr:row>72</xdr:row>
      <xdr:rowOff>44822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C1AC82-A2F7-754F-96ED-95ADC3816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585107</xdr:colOff>
      <xdr:row>16</xdr:row>
      <xdr:rowOff>149679</xdr:rowOff>
    </xdr:from>
    <xdr:to>
      <xdr:col>14</xdr:col>
      <xdr:colOff>544286</xdr:colOff>
      <xdr:row>39</xdr:row>
      <xdr:rowOff>68036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7123136-0D5E-37BD-F2DE-B9279BA3D8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676956</xdr:colOff>
      <xdr:row>12</xdr:row>
      <xdr:rowOff>149679</xdr:rowOff>
    </xdr:from>
    <xdr:to>
      <xdr:col>15</xdr:col>
      <xdr:colOff>95249</xdr:colOff>
      <xdr:row>43</xdr:row>
      <xdr:rowOff>40821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E6968-AE74-D136-07DD-EAAD8E8FE6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showGridLines="0" tabSelected="1" zoomScale="70" zoomScaleNormal="70" workbookViewId="0">
      <selection activeCell="A20" sqref="A20"/>
    </sheetView>
  </sheetViews>
  <sheetFormatPr baseColWidth="10" defaultRowHeight="15" x14ac:dyDescent="0.25"/>
  <cols>
    <col min="1" max="1" width="52.85546875" style="54" bestFit="1" customWidth="1"/>
    <col min="2" max="2" width="11" style="51" customWidth="1"/>
    <col min="3" max="3" width="9.42578125" style="51" bestFit="1" customWidth="1"/>
    <col min="4" max="4" width="15" style="51" customWidth="1"/>
    <col min="5" max="5" width="13.140625" style="53" customWidth="1"/>
    <col min="6" max="6" width="12.140625" style="51" bestFit="1" customWidth="1"/>
    <col min="7" max="7" width="15" style="51" bestFit="1" customWidth="1"/>
    <col min="8" max="8" width="15.5703125" style="51" bestFit="1" customWidth="1"/>
    <col min="9" max="9" width="17.85546875" style="53" customWidth="1"/>
    <col min="10" max="10" width="18" style="51" customWidth="1"/>
    <col min="11" max="11" width="9" style="51" bestFit="1" customWidth="1"/>
    <col min="12" max="12" width="10.85546875" style="51" bestFit="1" customWidth="1"/>
    <col min="13" max="13" width="8.140625" style="53" bestFit="1" customWidth="1"/>
    <col min="14" max="14" width="3.85546875" style="51" bestFit="1" customWidth="1"/>
    <col min="15" max="15" width="8.140625" style="51" bestFit="1" customWidth="1"/>
    <col min="16" max="16" width="9.28515625" style="51" bestFit="1" customWidth="1"/>
    <col min="17" max="17" width="9.28515625" style="52" bestFit="1" customWidth="1"/>
    <col min="18" max="16384" width="11.42578125" style="51"/>
  </cols>
  <sheetData>
    <row r="1" spans="1:17" ht="15.75" thickBot="1" x14ac:dyDescent="0.3"/>
    <row r="2" spans="1:17" ht="21.75" customHeight="1" thickBot="1" x14ac:dyDescent="0.3">
      <c r="A2" s="108" t="s">
        <v>149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10"/>
    </row>
    <row r="3" spans="1:17" ht="16.5" thickBot="1" x14ac:dyDescent="0.3">
      <c r="A3" s="126" t="s">
        <v>150</v>
      </c>
      <c r="B3" s="128" t="s">
        <v>148</v>
      </c>
      <c r="C3" s="129"/>
      <c r="D3" s="129"/>
      <c r="E3" s="130"/>
      <c r="F3" s="131" t="s">
        <v>147</v>
      </c>
      <c r="G3" s="132"/>
      <c r="H3" s="132"/>
      <c r="I3" s="133"/>
      <c r="J3" s="131" t="s">
        <v>146</v>
      </c>
      <c r="K3" s="132"/>
      <c r="L3" s="132"/>
      <c r="M3" s="133"/>
      <c r="N3" s="105" t="s">
        <v>145</v>
      </c>
      <c r="O3" s="106"/>
      <c r="P3" s="106"/>
      <c r="Q3" s="107"/>
    </row>
    <row r="4" spans="1:17" ht="15.75" x14ac:dyDescent="0.25">
      <c r="A4" s="127"/>
      <c r="B4" s="96" t="s">
        <v>143</v>
      </c>
      <c r="C4" s="97" t="s">
        <v>142</v>
      </c>
      <c r="D4" s="97" t="s">
        <v>141</v>
      </c>
      <c r="E4" s="98" t="s">
        <v>144</v>
      </c>
      <c r="F4" s="56" t="s">
        <v>143</v>
      </c>
      <c r="G4" s="57" t="s">
        <v>142</v>
      </c>
      <c r="H4" s="57" t="s">
        <v>141</v>
      </c>
      <c r="I4" s="58" t="s">
        <v>144</v>
      </c>
      <c r="J4" s="56" t="s">
        <v>143</v>
      </c>
      <c r="K4" s="57" t="s">
        <v>142</v>
      </c>
      <c r="L4" s="57" t="s">
        <v>141</v>
      </c>
      <c r="M4" s="58" t="s">
        <v>39</v>
      </c>
      <c r="N4" s="56" t="s">
        <v>143</v>
      </c>
      <c r="O4" s="57" t="s">
        <v>142</v>
      </c>
      <c r="P4" s="57" t="s">
        <v>141</v>
      </c>
      <c r="Q4" s="58" t="s">
        <v>39</v>
      </c>
    </row>
    <row r="5" spans="1:17" ht="15.75" x14ac:dyDescent="0.25">
      <c r="A5" s="102" t="s">
        <v>27</v>
      </c>
      <c r="B5" s="72">
        <v>0</v>
      </c>
      <c r="C5" s="73">
        <v>3</v>
      </c>
      <c r="D5" s="73">
        <v>109</v>
      </c>
      <c r="E5" s="74">
        <v>112</v>
      </c>
      <c r="F5" s="72">
        <v>1</v>
      </c>
      <c r="G5" s="73">
        <v>4</v>
      </c>
      <c r="H5" s="73">
        <v>108</v>
      </c>
      <c r="I5" s="74">
        <v>113</v>
      </c>
      <c r="J5" s="72">
        <v>0</v>
      </c>
      <c r="K5" s="73">
        <v>1</v>
      </c>
      <c r="L5" s="73">
        <v>142</v>
      </c>
      <c r="M5" s="74">
        <v>143</v>
      </c>
      <c r="N5" s="75">
        <f t="shared" ref="N5:N33" si="0">+B5+F5+J5</f>
        <v>1</v>
      </c>
      <c r="O5" s="76">
        <f t="shared" ref="O5:O33" si="1">+C5+G5+K5</f>
        <v>8</v>
      </c>
      <c r="P5" s="76">
        <f t="shared" ref="P5:P33" si="2">+D5+H5+L5</f>
        <v>359</v>
      </c>
      <c r="Q5" s="74">
        <v>368</v>
      </c>
    </row>
    <row r="6" spans="1:17" ht="15.75" x14ac:dyDescent="0.25">
      <c r="A6" s="102" t="s">
        <v>140</v>
      </c>
      <c r="B6" s="72">
        <v>0</v>
      </c>
      <c r="C6" s="73">
        <v>0</v>
      </c>
      <c r="D6" s="73">
        <v>38</v>
      </c>
      <c r="E6" s="74">
        <v>38</v>
      </c>
      <c r="F6" s="72">
        <v>0</v>
      </c>
      <c r="G6" s="73">
        <v>1</v>
      </c>
      <c r="H6" s="73">
        <v>34</v>
      </c>
      <c r="I6" s="74">
        <v>35</v>
      </c>
      <c r="J6" s="72">
        <v>0</v>
      </c>
      <c r="K6" s="73">
        <v>0</v>
      </c>
      <c r="L6" s="73">
        <v>70</v>
      </c>
      <c r="M6" s="74">
        <v>70</v>
      </c>
      <c r="N6" s="75">
        <f t="shared" si="0"/>
        <v>0</v>
      </c>
      <c r="O6" s="76">
        <f t="shared" si="1"/>
        <v>1</v>
      </c>
      <c r="P6" s="76">
        <f t="shared" si="2"/>
        <v>142</v>
      </c>
      <c r="Q6" s="74">
        <v>143</v>
      </c>
    </row>
    <row r="7" spans="1:17" ht="15.75" x14ac:dyDescent="0.25">
      <c r="A7" s="102" t="s">
        <v>139</v>
      </c>
      <c r="B7" s="72">
        <v>0</v>
      </c>
      <c r="C7" s="73">
        <v>0</v>
      </c>
      <c r="D7" s="73">
        <v>1</v>
      </c>
      <c r="E7" s="74">
        <v>1</v>
      </c>
      <c r="F7" s="72">
        <v>0</v>
      </c>
      <c r="G7" s="73">
        <v>0</v>
      </c>
      <c r="H7" s="73">
        <v>11</v>
      </c>
      <c r="I7" s="74">
        <v>11</v>
      </c>
      <c r="J7" s="72">
        <v>0</v>
      </c>
      <c r="K7" s="73">
        <v>0</v>
      </c>
      <c r="L7" s="73">
        <v>6</v>
      </c>
      <c r="M7" s="74">
        <v>6</v>
      </c>
      <c r="N7" s="75">
        <f t="shared" si="0"/>
        <v>0</v>
      </c>
      <c r="O7" s="76">
        <f t="shared" si="1"/>
        <v>0</v>
      </c>
      <c r="P7" s="76">
        <f t="shared" si="2"/>
        <v>18</v>
      </c>
      <c r="Q7" s="74">
        <v>18</v>
      </c>
    </row>
    <row r="8" spans="1:17" ht="15.75" x14ac:dyDescent="0.25">
      <c r="A8" s="102" t="s">
        <v>24</v>
      </c>
      <c r="B8" s="72">
        <v>0</v>
      </c>
      <c r="C8" s="77">
        <v>5</v>
      </c>
      <c r="D8" s="77">
        <v>58</v>
      </c>
      <c r="E8" s="74">
        <f>SUM(B8:D8)</f>
        <v>63</v>
      </c>
      <c r="F8" s="78">
        <v>1</v>
      </c>
      <c r="G8" s="77">
        <v>5</v>
      </c>
      <c r="H8" s="77">
        <v>38</v>
      </c>
      <c r="I8" s="74">
        <f>SUM(F8:H8)</f>
        <v>44</v>
      </c>
      <c r="J8" s="72">
        <v>0</v>
      </c>
      <c r="K8" s="77">
        <v>24</v>
      </c>
      <c r="L8" s="77">
        <v>164</v>
      </c>
      <c r="M8" s="74">
        <f>SUM(J8:L8)</f>
        <v>188</v>
      </c>
      <c r="N8" s="75">
        <f t="shared" si="0"/>
        <v>1</v>
      </c>
      <c r="O8" s="76">
        <f t="shared" si="1"/>
        <v>34</v>
      </c>
      <c r="P8" s="76">
        <f t="shared" si="2"/>
        <v>260</v>
      </c>
      <c r="Q8" s="74">
        <f>E8+I8+M8</f>
        <v>295</v>
      </c>
    </row>
    <row r="9" spans="1:17" ht="15.75" x14ac:dyDescent="0.25">
      <c r="A9" s="102" t="s">
        <v>138</v>
      </c>
      <c r="B9" s="72">
        <v>0</v>
      </c>
      <c r="C9" s="73">
        <v>1</v>
      </c>
      <c r="D9" s="73">
        <v>0</v>
      </c>
      <c r="E9" s="74">
        <v>1</v>
      </c>
      <c r="F9" s="72">
        <v>0</v>
      </c>
      <c r="G9" s="73">
        <v>0</v>
      </c>
      <c r="H9" s="73">
        <v>4</v>
      </c>
      <c r="I9" s="74">
        <v>4</v>
      </c>
      <c r="J9" s="72">
        <v>0</v>
      </c>
      <c r="K9" s="73">
        <v>0</v>
      </c>
      <c r="L9" s="73">
        <v>5</v>
      </c>
      <c r="M9" s="74">
        <v>5</v>
      </c>
      <c r="N9" s="75">
        <f t="shared" si="0"/>
        <v>0</v>
      </c>
      <c r="O9" s="76">
        <f t="shared" si="1"/>
        <v>1</v>
      </c>
      <c r="P9" s="76">
        <f t="shared" si="2"/>
        <v>9</v>
      </c>
      <c r="Q9" s="74">
        <v>10</v>
      </c>
    </row>
    <row r="10" spans="1:17" ht="15.75" x14ac:dyDescent="0.25">
      <c r="A10" s="102" t="s">
        <v>137</v>
      </c>
      <c r="B10" s="72">
        <v>0</v>
      </c>
      <c r="C10" s="73">
        <v>0</v>
      </c>
      <c r="D10" s="73">
        <v>16</v>
      </c>
      <c r="E10" s="74">
        <v>16</v>
      </c>
      <c r="F10" s="72">
        <v>0</v>
      </c>
      <c r="G10" s="73">
        <v>1</v>
      </c>
      <c r="H10" s="73">
        <v>17</v>
      </c>
      <c r="I10" s="74">
        <v>18</v>
      </c>
      <c r="J10" s="72">
        <v>0</v>
      </c>
      <c r="K10" s="73">
        <v>0</v>
      </c>
      <c r="L10" s="73">
        <v>13</v>
      </c>
      <c r="M10" s="74">
        <v>13</v>
      </c>
      <c r="N10" s="75">
        <f t="shared" si="0"/>
        <v>0</v>
      </c>
      <c r="O10" s="76">
        <f t="shared" si="1"/>
        <v>1</v>
      </c>
      <c r="P10" s="76">
        <f t="shared" si="2"/>
        <v>46</v>
      </c>
      <c r="Q10" s="74">
        <v>47</v>
      </c>
    </row>
    <row r="11" spans="1:17" ht="15.75" x14ac:dyDescent="0.25">
      <c r="A11" s="102" t="s">
        <v>30</v>
      </c>
      <c r="B11" s="72">
        <v>0</v>
      </c>
      <c r="C11" s="73">
        <v>2</v>
      </c>
      <c r="D11" s="73">
        <v>56</v>
      </c>
      <c r="E11" s="74">
        <v>58</v>
      </c>
      <c r="F11" s="72">
        <v>0</v>
      </c>
      <c r="G11" s="73">
        <v>0</v>
      </c>
      <c r="H11" s="73">
        <v>40</v>
      </c>
      <c r="I11" s="74">
        <v>40</v>
      </c>
      <c r="J11" s="72">
        <v>0</v>
      </c>
      <c r="K11" s="73">
        <v>0</v>
      </c>
      <c r="L11" s="73">
        <v>48</v>
      </c>
      <c r="M11" s="74">
        <v>48</v>
      </c>
      <c r="N11" s="75">
        <f t="shared" si="0"/>
        <v>0</v>
      </c>
      <c r="O11" s="76">
        <f t="shared" si="1"/>
        <v>2</v>
      </c>
      <c r="P11" s="76">
        <f t="shared" si="2"/>
        <v>144</v>
      </c>
      <c r="Q11" s="74">
        <v>146</v>
      </c>
    </row>
    <row r="12" spans="1:17" ht="15.75" x14ac:dyDescent="0.25">
      <c r="A12" s="102" t="s">
        <v>37</v>
      </c>
      <c r="B12" s="72">
        <v>0</v>
      </c>
      <c r="C12" s="73">
        <v>8</v>
      </c>
      <c r="D12" s="73">
        <v>692</v>
      </c>
      <c r="E12" s="74">
        <v>700</v>
      </c>
      <c r="F12" s="72">
        <v>0</v>
      </c>
      <c r="G12" s="73">
        <v>8</v>
      </c>
      <c r="H12" s="73">
        <v>669</v>
      </c>
      <c r="I12" s="74">
        <v>677</v>
      </c>
      <c r="J12" s="72">
        <v>0</v>
      </c>
      <c r="K12" s="73">
        <v>8</v>
      </c>
      <c r="L12" s="73">
        <v>751</v>
      </c>
      <c r="M12" s="74">
        <v>759</v>
      </c>
      <c r="N12" s="75">
        <f t="shared" si="0"/>
        <v>0</v>
      </c>
      <c r="O12" s="76">
        <f t="shared" si="1"/>
        <v>24</v>
      </c>
      <c r="P12" s="76">
        <f t="shared" si="2"/>
        <v>2112</v>
      </c>
      <c r="Q12" s="74">
        <v>2136</v>
      </c>
    </row>
    <row r="13" spans="1:17" ht="15.75" x14ac:dyDescent="0.25">
      <c r="A13" s="102" t="s">
        <v>38</v>
      </c>
      <c r="B13" s="72">
        <v>0</v>
      </c>
      <c r="C13" s="73">
        <v>0</v>
      </c>
      <c r="D13" s="73">
        <v>137</v>
      </c>
      <c r="E13" s="74">
        <v>137</v>
      </c>
      <c r="F13" s="72">
        <v>1</v>
      </c>
      <c r="G13" s="73">
        <v>0</v>
      </c>
      <c r="H13" s="73">
        <v>144</v>
      </c>
      <c r="I13" s="74">
        <v>145</v>
      </c>
      <c r="J13" s="72">
        <v>0</v>
      </c>
      <c r="K13" s="73">
        <v>6</v>
      </c>
      <c r="L13" s="73">
        <v>176</v>
      </c>
      <c r="M13" s="74">
        <v>182</v>
      </c>
      <c r="N13" s="75">
        <f t="shared" si="0"/>
        <v>1</v>
      </c>
      <c r="O13" s="76">
        <f t="shared" si="1"/>
        <v>6</v>
      </c>
      <c r="P13" s="76">
        <f t="shared" si="2"/>
        <v>457</v>
      </c>
      <c r="Q13" s="74">
        <f>E13+I13+M13</f>
        <v>464</v>
      </c>
    </row>
    <row r="14" spans="1:17" ht="15.75" x14ac:dyDescent="0.25">
      <c r="A14" s="102" t="s">
        <v>26</v>
      </c>
      <c r="B14" s="72">
        <v>0</v>
      </c>
      <c r="C14" s="73">
        <v>39</v>
      </c>
      <c r="D14" s="73">
        <v>85</v>
      </c>
      <c r="E14" s="74">
        <v>124</v>
      </c>
      <c r="F14" s="72">
        <v>0</v>
      </c>
      <c r="G14" s="73">
        <v>37</v>
      </c>
      <c r="H14" s="73">
        <v>96</v>
      </c>
      <c r="I14" s="74">
        <v>133</v>
      </c>
      <c r="J14" s="72">
        <v>0</v>
      </c>
      <c r="K14" s="73">
        <v>67</v>
      </c>
      <c r="L14" s="73">
        <v>155</v>
      </c>
      <c r="M14" s="74">
        <v>222</v>
      </c>
      <c r="N14" s="75">
        <f t="shared" si="0"/>
        <v>0</v>
      </c>
      <c r="O14" s="76">
        <f t="shared" si="1"/>
        <v>143</v>
      </c>
      <c r="P14" s="76">
        <f t="shared" si="2"/>
        <v>336</v>
      </c>
      <c r="Q14" s="74">
        <v>479</v>
      </c>
    </row>
    <row r="15" spans="1:17" ht="15.75" x14ac:dyDescent="0.25">
      <c r="A15" s="102" t="s">
        <v>25</v>
      </c>
      <c r="B15" s="72">
        <v>0</v>
      </c>
      <c r="C15" s="73">
        <v>11</v>
      </c>
      <c r="D15" s="73">
        <v>42</v>
      </c>
      <c r="E15" s="74">
        <v>53</v>
      </c>
      <c r="F15" s="72">
        <v>0</v>
      </c>
      <c r="G15" s="73">
        <v>6</v>
      </c>
      <c r="H15" s="73">
        <v>36</v>
      </c>
      <c r="I15" s="74">
        <v>42</v>
      </c>
      <c r="J15" s="72">
        <v>0</v>
      </c>
      <c r="K15" s="73">
        <v>17</v>
      </c>
      <c r="L15" s="73">
        <v>77</v>
      </c>
      <c r="M15" s="74">
        <v>94</v>
      </c>
      <c r="N15" s="75">
        <f t="shared" si="0"/>
        <v>0</v>
      </c>
      <c r="O15" s="76">
        <f t="shared" si="1"/>
        <v>34</v>
      </c>
      <c r="P15" s="76">
        <f t="shared" si="2"/>
        <v>155</v>
      </c>
      <c r="Q15" s="74">
        <v>189</v>
      </c>
    </row>
    <row r="16" spans="1:17" ht="15.75" x14ac:dyDescent="0.25">
      <c r="A16" s="103" t="s">
        <v>22</v>
      </c>
      <c r="B16" s="72">
        <v>13</v>
      </c>
      <c r="C16" s="73">
        <v>4060</v>
      </c>
      <c r="D16" s="73">
        <v>6230</v>
      </c>
      <c r="E16" s="74">
        <v>10303</v>
      </c>
      <c r="F16" s="72">
        <v>17</v>
      </c>
      <c r="G16" s="73">
        <v>3448</v>
      </c>
      <c r="H16" s="73">
        <v>5161</v>
      </c>
      <c r="I16" s="74">
        <v>8626</v>
      </c>
      <c r="J16" s="72">
        <v>20</v>
      </c>
      <c r="K16" s="73">
        <v>3964</v>
      </c>
      <c r="L16" s="73">
        <v>5708</v>
      </c>
      <c r="M16" s="74">
        <v>9692</v>
      </c>
      <c r="N16" s="75">
        <f t="shared" si="0"/>
        <v>50</v>
      </c>
      <c r="O16" s="76">
        <f t="shared" si="1"/>
        <v>11472</v>
      </c>
      <c r="P16" s="76">
        <f t="shared" si="2"/>
        <v>17099</v>
      </c>
      <c r="Q16" s="74">
        <v>28621</v>
      </c>
    </row>
    <row r="17" spans="1:17" ht="15.75" x14ac:dyDescent="0.25">
      <c r="A17" s="102" t="s">
        <v>136</v>
      </c>
      <c r="B17" s="72">
        <v>0</v>
      </c>
      <c r="C17" s="73">
        <v>0</v>
      </c>
      <c r="D17" s="73">
        <v>1</v>
      </c>
      <c r="E17" s="74">
        <v>1</v>
      </c>
      <c r="F17" s="72">
        <v>0</v>
      </c>
      <c r="G17" s="73">
        <v>0</v>
      </c>
      <c r="H17" s="73">
        <v>3</v>
      </c>
      <c r="I17" s="74">
        <v>3</v>
      </c>
      <c r="J17" s="72">
        <v>0</v>
      </c>
      <c r="K17" s="73">
        <v>0</v>
      </c>
      <c r="L17" s="73">
        <v>2</v>
      </c>
      <c r="M17" s="74">
        <v>2</v>
      </c>
      <c r="N17" s="75">
        <f t="shared" si="0"/>
        <v>0</v>
      </c>
      <c r="O17" s="76">
        <f t="shared" si="1"/>
        <v>0</v>
      </c>
      <c r="P17" s="76">
        <f t="shared" si="2"/>
        <v>6</v>
      </c>
      <c r="Q17" s="74">
        <v>6</v>
      </c>
    </row>
    <row r="18" spans="1:17" ht="15.75" x14ac:dyDescent="0.25">
      <c r="A18" s="102" t="s">
        <v>135</v>
      </c>
      <c r="B18" s="72">
        <v>0</v>
      </c>
      <c r="C18" s="73">
        <v>4</v>
      </c>
      <c r="D18" s="73">
        <v>18</v>
      </c>
      <c r="E18" s="74">
        <v>22</v>
      </c>
      <c r="F18" s="72">
        <v>0</v>
      </c>
      <c r="G18" s="73">
        <v>1</v>
      </c>
      <c r="H18" s="73">
        <v>11</v>
      </c>
      <c r="I18" s="74">
        <v>12</v>
      </c>
      <c r="J18" s="72">
        <v>0</v>
      </c>
      <c r="K18" s="73">
        <v>2</v>
      </c>
      <c r="L18" s="73">
        <v>8</v>
      </c>
      <c r="M18" s="74">
        <v>10</v>
      </c>
      <c r="N18" s="75">
        <f t="shared" si="0"/>
        <v>0</v>
      </c>
      <c r="O18" s="76">
        <f t="shared" si="1"/>
        <v>7</v>
      </c>
      <c r="P18" s="76">
        <f t="shared" si="2"/>
        <v>37</v>
      </c>
      <c r="Q18" s="74">
        <v>44</v>
      </c>
    </row>
    <row r="19" spans="1:17" ht="15.75" x14ac:dyDescent="0.25">
      <c r="A19" s="102" t="s">
        <v>134</v>
      </c>
      <c r="B19" s="72">
        <v>0</v>
      </c>
      <c r="C19" s="73">
        <v>2</v>
      </c>
      <c r="D19" s="73">
        <v>7</v>
      </c>
      <c r="E19" s="74">
        <v>9</v>
      </c>
      <c r="F19" s="72">
        <v>0</v>
      </c>
      <c r="G19" s="73">
        <v>0</v>
      </c>
      <c r="H19" s="73">
        <v>0</v>
      </c>
      <c r="I19" s="74">
        <v>0</v>
      </c>
      <c r="J19" s="72">
        <v>0</v>
      </c>
      <c r="K19" s="73">
        <v>1</v>
      </c>
      <c r="L19" s="73">
        <v>11</v>
      </c>
      <c r="M19" s="74">
        <v>12</v>
      </c>
      <c r="N19" s="75">
        <f t="shared" si="0"/>
        <v>0</v>
      </c>
      <c r="O19" s="76">
        <f t="shared" si="1"/>
        <v>3</v>
      </c>
      <c r="P19" s="76">
        <f t="shared" si="2"/>
        <v>18</v>
      </c>
      <c r="Q19" s="74">
        <v>21</v>
      </c>
    </row>
    <row r="20" spans="1:17" ht="15.75" x14ac:dyDescent="0.25">
      <c r="A20" s="102" t="s">
        <v>133</v>
      </c>
      <c r="B20" s="72">
        <v>0</v>
      </c>
      <c r="C20" s="73">
        <v>373</v>
      </c>
      <c r="D20" s="73">
        <v>1546</v>
      </c>
      <c r="E20" s="74">
        <v>1919</v>
      </c>
      <c r="F20" s="72">
        <v>0</v>
      </c>
      <c r="G20" s="73">
        <v>297</v>
      </c>
      <c r="H20" s="73">
        <v>1159</v>
      </c>
      <c r="I20" s="74">
        <v>1456</v>
      </c>
      <c r="J20" s="72">
        <v>0</v>
      </c>
      <c r="K20" s="73">
        <v>300</v>
      </c>
      <c r="L20" s="73">
        <v>1339</v>
      </c>
      <c r="M20" s="74">
        <v>1639</v>
      </c>
      <c r="N20" s="75">
        <f t="shared" si="0"/>
        <v>0</v>
      </c>
      <c r="O20" s="76">
        <f t="shared" si="1"/>
        <v>970</v>
      </c>
      <c r="P20" s="76">
        <f t="shared" si="2"/>
        <v>4044</v>
      </c>
      <c r="Q20" s="74">
        <v>5014</v>
      </c>
    </row>
    <row r="21" spans="1:17" ht="15.75" x14ac:dyDescent="0.25">
      <c r="A21" s="102" t="s">
        <v>29</v>
      </c>
      <c r="B21" s="72">
        <v>0</v>
      </c>
      <c r="C21" s="73">
        <v>38</v>
      </c>
      <c r="D21" s="73">
        <v>140</v>
      </c>
      <c r="E21" s="74">
        <v>178</v>
      </c>
      <c r="F21" s="72">
        <v>0</v>
      </c>
      <c r="G21" s="73">
        <v>29</v>
      </c>
      <c r="H21" s="73">
        <v>123</v>
      </c>
      <c r="I21" s="74">
        <v>152</v>
      </c>
      <c r="J21" s="72">
        <v>0</v>
      </c>
      <c r="K21" s="73">
        <v>29</v>
      </c>
      <c r="L21" s="73">
        <v>136</v>
      </c>
      <c r="M21" s="74">
        <v>165</v>
      </c>
      <c r="N21" s="75">
        <f t="shared" si="0"/>
        <v>0</v>
      </c>
      <c r="O21" s="76">
        <f t="shared" si="1"/>
        <v>96</v>
      </c>
      <c r="P21" s="76">
        <f t="shared" si="2"/>
        <v>399</v>
      </c>
      <c r="Q21" s="74">
        <v>495</v>
      </c>
    </row>
    <row r="22" spans="1:17" ht="15.75" x14ac:dyDescent="0.25">
      <c r="A22" s="102" t="s">
        <v>28</v>
      </c>
      <c r="B22" s="72">
        <v>0</v>
      </c>
      <c r="C22" s="73">
        <v>11</v>
      </c>
      <c r="D22" s="73">
        <v>77</v>
      </c>
      <c r="E22" s="74">
        <v>88</v>
      </c>
      <c r="F22" s="72">
        <v>0</v>
      </c>
      <c r="G22" s="73">
        <v>11</v>
      </c>
      <c r="H22" s="73">
        <v>65</v>
      </c>
      <c r="I22" s="74">
        <v>76</v>
      </c>
      <c r="J22" s="72">
        <v>0</v>
      </c>
      <c r="K22" s="73">
        <v>9</v>
      </c>
      <c r="L22" s="73">
        <v>81</v>
      </c>
      <c r="M22" s="74">
        <v>90</v>
      </c>
      <c r="N22" s="75">
        <f t="shared" si="0"/>
        <v>0</v>
      </c>
      <c r="O22" s="76">
        <f t="shared" si="1"/>
        <v>31</v>
      </c>
      <c r="P22" s="76">
        <f t="shared" si="2"/>
        <v>223</v>
      </c>
      <c r="Q22" s="74">
        <v>254</v>
      </c>
    </row>
    <row r="23" spans="1:17" ht="15.75" x14ac:dyDescent="0.25">
      <c r="A23" s="102" t="s">
        <v>132</v>
      </c>
      <c r="B23" s="72">
        <v>0</v>
      </c>
      <c r="C23" s="73">
        <v>6</v>
      </c>
      <c r="D23" s="73">
        <v>20</v>
      </c>
      <c r="E23" s="74">
        <v>26</v>
      </c>
      <c r="F23" s="72">
        <v>0</v>
      </c>
      <c r="G23" s="73">
        <v>11</v>
      </c>
      <c r="H23" s="73">
        <v>28</v>
      </c>
      <c r="I23" s="74">
        <v>39</v>
      </c>
      <c r="J23" s="72">
        <v>0</v>
      </c>
      <c r="K23" s="73">
        <v>8</v>
      </c>
      <c r="L23" s="73">
        <v>9</v>
      </c>
      <c r="M23" s="74">
        <v>17</v>
      </c>
      <c r="N23" s="75">
        <f t="shared" si="0"/>
        <v>0</v>
      </c>
      <c r="O23" s="76">
        <f t="shared" si="1"/>
        <v>25</v>
      </c>
      <c r="P23" s="76">
        <f t="shared" si="2"/>
        <v>57</v>
      </c>
      <c r="Q23" s="74">
        <v>82</v>
      </c>
    </row>
    <row r="24" spans="1:17" ht="15.75" x14ac:dyDescent="0.25">
      <c r="A24" s="102" t="s">
        <v>23</v>
      </c>
      <c r="B24" s="72">
        <v>3</v>
      </c>
      <c r="C24" s="73">
        <v>2839</v>
      </c>
      <c r="D24" s="73">
        <v>4704</v>
      </c>
      <c r="E24" s="74">
        <f>SUM(B24:D24)</f>
        <v>7546</v>
      </c>
      <c r="F24" s="72">
        <v>8</v>
      </c>
      <c r="G24" s="73">
        <v>2658</v>
      </c>
      <c r="H24" s="73">
        <v>4478</v>
      </c>
      <c r="I24" s="74">
        <f>SUM(F24:H24)</f>
        <v>7144</v>
      </c>
      <c r="J24" s="72">
        <v>5</v>
      </c>
      <c r="K24" s="73">
        <v>2675</v>
      </c>
      <c r="L24" s="73">
        <v>5104</v>
      </c>
      <c r="M24" s="74">
        <f>SUM(J24:L24)</f>
        <v>7784</v>
      </c>
      <c r="N24" s="75">
        <f t="shared" si="0"/>
        <v>16</v>
      </c>
      <c r="O24" s="76">
        <f t="shared" si="1"/>
        <v>8172</v>
      </c>
      <c r="P24" s="76">
        <f t="shared" si="2"/>
        <v>14286</v>
      </c>
      <c r="Q24" s="74">
        <f>M24+I24+E24</f>
        <v>22474</v>
      </c>
    </row>
    <row r="25" spans="1:17" ht="15.75" x14ac:dyDescent="0.25">
      <c r="A25" s="102" t="s">
        <v>31</v>
      </c>
      <c r="B25" s="72">
        <v>0</v>
      </c>
      <c r="C25" s="77">
        <v>176</v>
      </c>
      <c r="D25" s="77">
        <v>170</v>
      </c>
      <c r="E25" s="74">
        <f>SUM(B25:D25)</f>
        <v>346</v>
      </c>
      <c r="F25" s="78">
        <v>1</v>
      </c>
      <c r="G25" s="77">
        <v>133</v>
      </c>
      <c r="H25" s="77">
        <v>149</v>
      </c>
      <c r="I25" s="74">
        <f>SUM(F25:H25)</f>
        <v>283</v>
      </c>
      <c r="J25" s="78">
        <v>0</v>
      </c>
      <c r="K25" s="77">
        <v>179</v>
      </c>
      <c r="L25" s="77">
        <v>181</v>
      </c>
      <c r="M25" s="74">
        <f>SUM(J25:L25)</f>
        <v>360</v>
      </c>
      <c r="N25" s="75">
        <f t="shared" si="0"/>
        <v>1</v>
      </c>
      <c r="O25" s="76">
        <f t="shared" si="1"/>
        <v>488</v>
      </c>
      <c r="P25" s="76">
        <f t="shared" si="2"/>
        <v>500</v>
      </c>
      <c r="Q25" s="74">
        <f>M25+I25+E25</f>
        <v>989</v>
      </c>
    </row>
    <row r="26" spans="1:17" ht="15.75" x14ac:dyDescent="0.25">
      <c r="A26" s="102" t="s">
        <v>131</v>
      </c>
      <c r="B26" s="72">
        <v>0</v>
      </c>
      <c r="C26" s="73">
        <v>6</v>
      </c>
      <c r="D26" s="73">
        <v>69</v>
      </c>
      <c r="E26" s="74">
        <v>75</v>
      </c>
      <c r="F26" s="72">
        <v>0</v>
      </c>
      <c r="G26" s="73">
        <v>4</v>
      </c>
      <c r="H26" s="73">
        <v>41</v>
      </c>
      <c r="I26" s="74">
        <v>45</v>
      </c>
      <c r="J26" s="72">
        <v>0</v>
      </c>
      <c r="K26" s="73">
        <v>2</v>
      </c>
      <c r="L26" s="73">
        <v>27</v>
      </c>
      <c r="M26" s="74">
        <v>29</v>
      </c>
      <c r="N26" s="75">
        <f t="shared" si="0"/>
        <v>0</v>
      </c>
      <c r="O26" s="76">
        <f t="shared" si="1"/>
        <v>12</v>
      </c>
      <c r="P26" s="76">
        <f t="shared" si="2"/>
        <v>137</v>
      </c>
      <c r="Q26" s="74">
        <v>149</v>
      </c>
    </row>
    <row r="27" spans="1:17" ht="15.75" x14ac:dyDescent="0.25">
      <c r="A27" s="102" t="s">
        <v>32</v>
      </c>
      <c r="B27" s="72">
        <v>0</v>
      </c>
      <c r="C27" s="73">
        <v>8</v>
      </c>
      <c r="D27" s="73">
        <v>42</v>
      </c>
      <c r="E27" s="74">
        <v>50</v>
      </c>
      <c r="F27" s="72">
        <v>0</v>
      </c>
      <c r="G27" s="73">
        <v>4</v>
      </c>
      <c r="H27" s="73">
        <v>42</v>
      </c>
      <c r="I27" s="74">
        <v>46</v>
      </c>
      <c r="J27" s="72">
        <v>0</v>
      </c>
      <c r="K27" s="73">
        <v>5</v>
      </c>
      <c r="L27" s="73">
        <v>64</v>
      </c>
      <c r="M27" s="74">
        <v>69</v>
      </c>
      <c r="N27" s="75">
        <f t="shared" si="0"/>
        <v>0</v>
      </c>
      <c r="O27" s="76">
        <f t="shared" si="1"/>
        <v>17</v>
      </c>
      <c r="P27" s="76">
        <f t="shared" si="2"/>
        <v>148</v>
      </c>
      <c r="Q27" s="74">
        <v>165</v>
      </c>
    </row>
    <row r="28" spans="1:17" ht="15.75" x14ac:dyDescent="0.25">
      <c r="A28" s="102" t="s">
        <v>33</v>
      </c>
      <c r="B28" s="72">
        <v>3</v>
      </c>
      <c r="C28" s="73">
        <v>8475</v>
      </c>
      <c r="D28" s="73">
        <v>17273</v>
      </c>
      <c r="E28" s="74">
        <v>25751</v>
      </c>
      <c r="F28" s="72">
        <v>3</v>
      </c>
      <c r="G28" s="73">
        <v>6429</v>
      </c>
      <c r="H28" s="73">
        <v>13749</v>
      </c>
      <c r="I28" s="74">
        <v>20181</v>
      </c>
      <c r="J28" s="72">
        <v>7</v>
      </c>
      <c r="K28" s="73">
        <v>7467</v>
      </c>
      <c r="L28" s="73">
        <v>15958</v>
      </c>
      <c r="M28" s="74">
        <v>23432</v>
      </c>
      <c r="N28" s="75">
        <f t="shared" si="0"/>
        <v>13</v>
      </c>
      <c r="O28" s="76">
        <f t="shared" si="1"/>
        <v>22371</v>
      </c>
      <c r="P28" s="76">
        <f t="shared" si="2"/>
        <v>46980</v>
      </c>
      <c r="Q28" s="74">
        <v>69364</v>
      </c>
    </row>
    <row r="29" spans="1:17" ht="15.75" x14ac:dyDescent="0.25">
      <c r="A29" s="102" t="s">
        <v>34</v>
      </c>
      <c r="B29" s="72">
        <v>0</v>
      </c>
      <c r="C29" s="73">
        <v>16</v>
      </c>
      <c r="D29" s="73">
        <v>4143</v>
      </c>
      <c r="E29" s="74">
        <v>4159</v>
      </c>
      <c r="F29" s="72">
        <v>1</v>
      </c>
      <c r="G29" s="73">
        <v>9</v>
      </c>
      <c r="H29" s="73">
        <v>3443</v>
      </c>
      <c r="I29" s="74">
        <v>3453</v>
      </c>
      <c r="J29" s="72">
        <v>0</v>
      </c>
      <c r="K29" s="73">
        <v>17</v>
      </c>
      <c r="L29" s="73">
        <v>3978</v>
      </c>
      <c r="M29" s="74">
        <v>3995</v>
      </c>
      <c r="N29" s="75">
        <f t="shared" si="0"/>
        <v>1</v>
      </c>
      <c r="O29" s="76">
        <f t="shared" si="1"/>
        <v>42</v>
      </c>
      <c r="P29" s="76">
        <f t="shared" si="2"/>
        <v>11564</v>
      </c>
      <c r="Q29" s="74">
        <v>11607</v>
      </c>
    </row>
    <row r="30" spans="1:17" ht="15.75" x14ac:dyDescent="0.25">
      <c r="A30" s="102" t="s">
        <v>35</v>
      </c>
      <c r="B30" s="72">
        <v>0</v>
      </c>
      <c r="C30" s="73">
        <v>3</v>
      </c>
      <c r="D30" s="73">
        <v>645</v>
      </c>
      <c r="E30" s="74">
        <v>648</v>
      </c>
      <c r="F30" s="72">
        <v>0</v>
      </c>
      <c r="G30" s="73">
        <v>2</v>
      </c>
      <c r="H30" s="73">
        <v>513</v>
      </c>
      <c r="I30" s="74">
        <v>515</v>
      </c>
      <c r="J30" s="72">
        <v>0</v>
      </c>
      <c r="K30" s="73">
        <v>3</v>
      </c>
      <c r="L30" s="73">
        <v>589</v>
      </c>
      <c r="M30" s="74">
        <v>592</v>
      </c>
      <c r="N30" s="75">
        <f t="shared" si="0"/>
        <v>0</v>
      </c>
      <c r="O30" s="76">
        <f t="shared" si="1"/>
        <v>8</v>
      </c>
      <c r="P30" s="76">
        <f t="shared" si="2"/>
        <v>1747</v>
      </c>
      <c r="Q30" s="74">
        <v>1755</v>
      </c>
    </row>
    <row r="31" spans="1:17" ht="15.75" x14ac:dyDescent="0.25">
      <c r="A31" s="102" t="s">
        <v>36</v>
      </c>
      <c r="B31" s="72">
        <v>0</v>
      </c>
      <c r="C31" s="73">
        <v>0</v>
      </c>
      <c r="D31" s="73">
        <v>90</v>
      </c>
      <c r="E31" s="74">
        <v>90</v>
      </c>
      <c r="F31" s="72">
        <v>0</v>
      </c>
      <c r="G31" s="73">
        <v>1</v>
      </c>
      <c r="H31" s="73">
        <v>67</v>
      </c>
      <c r="I31" s="74">
        <v>68</v>
      </c>
      <c r="J31" s="72">
        <v>0</v>
      </c>
      <c r="K31" s="73">
        <v>0</v>
      </c>
      <c r="L31" s="73">
        <v>97</v>
      </c>
      <c r="M31" s="74">
        <v>97</v>
      </c>
      <c r="N31" s="75">
        <f t="shared" si="0"/>
        <v>0</v>
      </c>
      <c r="O31" s="76">
        <f t="shared" si="1"/>
        <v>1</v>
      </c>
      <c r="P31" s="76">
        <f t="shared" si="2"/>
        <v>254</v>
      </c>
      <c r="Q31" s="74">
        <v>255</v>
      </c>
    </row>
    <row r="32" spans="1:17" ht="15.75" x14ac:dyDescent="0.25">
      <c r="A32" s="102" t="s">
        <v>130</v>
      </c>
      <c r="B32" s="72">
        <v>0</v>
      </c>
      <c r="C32" s="73">
        <v>143</v>
      </c>
      <c r="D32" s="73">
        <v>701</v>
      </c>
      <c r="E32" s="74">
        <v>844</v>
      </c>
      <c r="F32" s="72">
        <v>0</v>
      </c>
      <c r="G32" s="73">
        <v>87</v>
      </c>
      <c r="H32" s="73">
        <v>580</v>
      </c>
      <c r="I32" s="74">
        <v>667</v>
      </c>
      <c r="J32" s="72">
        <v>0</v>
      </c>
      <c r="K32" s="73">
        <v>144</v>
      </c>
      <c r="L32" s="73">
        <v>684</v>
      </c>
      <c r="M32" s="74">
        <v>828</v>
      </c>
      <c r="N32" s="75">
        <f t="shared" si="0"/>
        <v>0</v>
      </c>
      <c r="O32" s="76">
        <f t="shared" si="1"/>
        <v>374</v>
      </c>
      <c r="P32" s="76">
        <f t="shared" si="2"/>
        <v>1965</v>
      </c>
      <c r="Q32" s="74">
        <v>2339</v>
      </c>
    </row>
    <row r="33" spans="1:17" ht="16.5" thickBot="1" x14ac:dyDescent="0.3">
      <c r="A33" s="102" t="s">
        <v>129</v>
      </c>
      <c r="B33" s="99">
        <v>0</v>
      </c>
      <c r="C33" s="100">
        <v>21</v>
      </c>
      <c r="D33" s="100">
        <v>238</v>
      </c>
      <c r="E33" s="101">
        <v>259</v>
      </c>
      <c r="F33" s="79">
        <v>0</v>
      </c>
      <c r="G33" s="80">
        <v>33</v>
      </c>
      <c r="H33" s="80">
        <v>320</v>
      </c>
      <c r="I33" s="81">
        <v>353</v>
      </c>
      <c r="J33" s="79">
        <v>0</v>
      </c>
      <c r="K33" s="80">
        <v>29</v>
      </c>
      <c r="L33" s="80">
        <v>239</v>
      </c>
      <c r="M33" s="81">
        <v>268</v>
      </c>
      <c r="N33" s="82">
        <f t="shared" si="0"/>
        <v>0</v>
      </c>
      <c r="O33" s="83">
        <f t="shared" si="1"/>
        <v>83</v>
      </c>
      <c r="P33" s="83">
        <f t="shared" si="2"/>
        <v>797</v>
      </c>
      <c r="Q33" s="81">
        <v>880</v>
      </c>
    </row>
    <row r="34" spans="1:17" ht="16.5" thickBot="1" x14ac:dyDescent="0.3">
      <c r="A34" s="104" t="s">
        <v>128</v>
      </c>
      <c r="B34" s="84">
        <f t="shared" ref="B34:Q34" si="3">SUM(B5:B33)</f>
        <v>19</v>
      </c>
      <c r="C34" s="84">
        <f t="shared" si="3"/>
        <v>16250</v>
      </c>
      <c r="D34" s="84">
        <f t="shared" si="3"/>
        <v>37348</v>
      </c>
      <c r="E34" s="84">
        <f t="shared" si="3"/>
        <v>53617</v>
      </c>
      <c r="F34" s="84">
        <f t="shared" si="3"/>
        <v>33</v>
      </c>
      <c r="G34" s="84">
        <f t="shared" si="3"/>
        <v>13219</v>
      </c>
      <c r="H34" s="84">
        <f t="shared" si="3"/>
        <v>31129</v>
      </c>
      <c r="I34" s="84">
        <f t="shared" si="3"/>
        <v>44381</v>
      </c>
      <c r="J34" s="84">
        <f t="shared" si="3"/>
        <v>32</v>
      </c>
      <c r="K34" s="84">
        <f t="shared" si="3"/>
        <v>14957</v>
      </c>
      <c r="L34" s="84">
        <f t="shared" si="3"/>
        <v>35822</v>
      </c>
      <c r="M34" s="84">
        <f t="shared" si="3"/>
        <v>50811</v>
      </c>
      <c r="N34" s="84">
        <f t="shared" si="3"/>
        <v>84</v>
      </c>
      <c r="O34" s="84">
        <f t="shared" si="3"/>
        <v>44426</v>
      </c>
      <c r="P34" s="84">
        <f t="shared" si="3"/>
        <v>104299</v>
      </c>
      <c r="Q34" s="85">
        <f t="shared" si="3"/>
        <v>148809</v>
      </c>
    </row>
    <row r="35" spans="1:17" ht="15.75" x14ac:dyDescent="0.25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</row>
    <row r="36" spans="1:17" ht="15.75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</row>
    <row r="38" spans="1:17" x14ac:dyDescent="0.25">
      <c r="B38" s="55"/>
    </row>
    <row r="39" spans="1:17" x14ac:dyDescent="0.25">
      <c r="A39" s="124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5"/>
    </row>
    <row r="40" spans="1:17" x14ac:dyDescent="0.25">
      <c r="A40" s="124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5"/>
    </row>
    <row r="41" spans="1:17" ht="59.25" customHeight="1" x14ac:dyDescent="0.25">
      <c r="A41" s="124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125"/>
    </row>
    <row r="42" spans="1:17" x14ac:dyDescent="0.25">
      <c r="A42" s="90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2"/>
    </row>
    <row r="43" spans="1:17" x14ac:dyDescent="0.25">
      <c r="A43" s="90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2"/>
    </row>
    <row r="44" spans="1:17" x14ac:dyDescent="0.25">
      <c r="A44" s="90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2"/>
    </row>
    <row r="45" spans="1:17" x14ac:dyDescent="0.25">
      <c r="A45" s="90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2"/>
    </row>
    <row r="46" spans="1:17" x14ac:dyDescent="0.25">
      <c r="A46" s="90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2"/>
    </row>
    <row r="47" spans="1:17" x14ac:dyDescent="0.25">
      <c r="A47" s="90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2"/>
    </row>
    <row r="48" spans="1:17" x14ac:dyDescent="0.25">
      <c r="A48" s="90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2"/>
    </row>
    <row r="49" spans="1:12" x14ac:dyDescent="0.25">
      <c r="A49" s="90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2"/>
    </row>
    <row r="50" spans="1:12" x14ac:dyDescent="0.25">
      <c r="A50" s="90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2"/>
    </row>
    <row r="51" spans="1:12" x14ac:dyDescent="0.25">
      <c r="A51" s="90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2"/>
    </row>
    <row r="52" spans="1:12" x14ac:dyDescent="0.25">
      <c r="A52" s="90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2"/>
    </row>
    <row r="53" spans="1:12" x14ac:dyDescent="0.25">
      <c r="A53" s="93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2"/>
    </row>
    <row r="54" spans="1:12" x14ac:dyDescent="0.25">
      <c r="A54" s="90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2"/>
    </row>
    <row r="55" spans="1:12" x14ac:dyDescent="0.25">
      <c r="A55" s="90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2"/>
    </row>
    <row r="56" spans="1:12" x14ac:dyDescent="0.25">
      <c r="A56" s="90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2"/>
    </row>
    <row r="57" spans="1:12" x14ac:dyDescent="0.25">
      <c r="A57" s="90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2"/>
    </row>
    <row r="58" spans="1:12" x14ac:dyDescent="0.25">
      <c r="A58" s="90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2"/>
    </row>
    <row r="59" spans="1:12" x14ac:dyDescent="0.25">
      <c r="A59" s="90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2"/>
    </row>
    <row r="60" spans="1:12" x14ac:dyDescent="0.25">
      <c r="A60" s="90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2"/>
    </row>
    <row r="61" spans="1:12" x14ac:dyDescent="0.25">
      <c r="A61" s="90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2"/>
    </row>
    <row r="62" spans="1:12" x14ac:dyDescent="0.25">
      <c r="A62" s="90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2"/>
    </row>
    <row r="63" spans="1:12" x14ac:dyDescent="0.25">
      <c r="A63" s="90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2"/>
    </row>
    <row r="64" spans="1:12" x14ac:dyDescent="0.25">
      <c r="A64" s="90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2"/>
    </row>
    <row r="65" spans="1:12" x14ac:dyDescent="0.25">
      <c r="A65" s="90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2"/>
    </row>
    <row r="66" spans="1:12" x14ac:dyDescent="0.25">
      <c r="A66" s="90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2"/>
    </row>
    <row r="67" spans="1:12" x14ac:dyDescent="0.25">
      <c r="A67" s="90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2"/>
    </row>
    <row r="68" spans="1:12" x14ac:dyDescent="0.25">
      <c r="A68" s="90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2"/>
    </row>
    <row r="69" spans="1:12" x14ac:dyDescent="0.25">
      <c r="A69" s="93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2"/>
    </row>
    <row r="70" spans="1:12" x14ac:dyDescent="0.25">
      <c r="A70" s="90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2"/>
    </row>
    <row r="71" spans="1:12" x14ac:dyDescent="0.25">
      <c r="A71" s="90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2"/>
    </row>
    <row r="72" spans="1:12" x14ac:dyDescent="0.25">
      <c r="A72" s="90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2"/>
    </row>
    <row r="73" spans="1:12" x14ac:dyDescent="0.25">
      <c r="A73" s="90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5"/>
    </row>
    <row r="74" spans="1:12" x14ac:dyDescent="0.25">
      <c r="B74" s="70"/>
      <c r="C74" s="70"/>
      <c r="D74" s="70"/>
      <c r="E74" s="71"/>
      <c r="F74" s="70"/>
      <c r="G74" s="70"/>
      <c r="H74" s="70"/>
      <c r="I74" s="71"/>
      <c r="J74" s="70"/>
      <c r="K74" s="70"/>
      <c r="L74" s="70"/>
    </row>
    <row r="79" spans="1:12" ht="15.75" thickBot="1" x14ac:dyDescent="0.3"/>
    <row r="80" spans="1:12" x14ac:dyDescent="0.25">
      <c r="A80" s="111" t="s">
        <v>151</v>
      </c>
      <c r="B80" s="114" t="s">
        <v>150</v>
      </c>
      <c r="C80" s="115"/>
      <c r="D80" s="115"/>
      <c r="E80" s="115"/>
      <c r="F80" s="115"/>
      <c r="G80" s="115"/>
      <c r="H80" s="115"/>
      <c r="I80" s="115"/>
      <c r="J80" s="115"/>
      <c r="K80" s="116"/>
      <c r="L80" s="120" t="s">
        <v>127</v>
      </c>
    </row>
    <row r="81" spans="1:12" x14ac:dyDescent="0.25">
      <c r="A81" s="112"/>
      <c r="B81" s="117"/>
      <c r="C81" s="118"/>
      <c r="D81" s="118"/>
      <c r="E81" s="118"/>
      <c r="F81" s="118"/>
      <c r="G81" s="118"/>
      <c r="H81" s="118"/>
      <c r="I81" s="118"/>
      <c r="J81" s="118"/>
      <c r="K81" s="119"/>
      <c r="L81" s="121"/>
    </row>
    <row r="82" spans="1:12" ht="45.75" thickBot="1" x14ac:dyDescent="0.3">
      <c r="A82" s="113"/>
      <c r="B82" s="86" t="s">
        <v>126</v>
      </c>
      <c r="C82" s="86" t="s">
        <v>125</v>
      </c>
      <c r="D82" s="86" t="s">
        <v>124</v>
      </c>
      <c r="E82" s="86" t="s">
        <v>40</v>
      </c>
      <c r="F82" s="86" t="s">
        <v>123</v>
      </c>
      <c r="G82" s="86" t="s">
        <v>122</v>
      </c>
      <c r="H82" s="86" t="s">
        <v>121</v>
      </c>
      <c r="I82" s="86" t="s">
        <v>120</v>
      </c>
      <c r="J82" s="86" t="s">
        <v>119</v>
      </c>
      <c r="K82" s="86" t="s">
        <v>118</v>
      </c>
      <c r="L82" s="122"/>
    </row>
    <row r="83" spans="1:12" x14ac:dyDescent="0.25">
      <c r="A83" s="59" t="s">
        <v>117</v>
      </c>
      <c r="B83" s="64">
        <v>1343</v>
      </c>
      <c r="C83" s="64">
        <v>979</v>
      </c>
      <c r="D83" s="64">
        <v>3</v>
      </c>
      <c r="E83" s="64">
        <v>1816</v>
      </c>
      <c r="F83" s="64">
        <v>10</v>
      </c>
      <c r="G83" s="64">
        <v>311</v>
      </c>
      <c r="H83" s="64">
        <v>0</v>
      </c>
      <c r="I83" s="64">
        <v>0</v>
      </c>
      <c r="J83" s="64">
        <v>0</v>
      </c>
      <c r="K83" s="64">
        <v>21</v>
      </c>
      <c r="L83" s="65">
        <v>4483</v>
      </c>
    </row>
    <row r="84" spans="1:12" x14ac:dyDescent="0.25">
      <c r="A84" s="59" t="s">
        <v>116</v>
      </c>
      <c r="B84" s="66">
        <v>523</v>
      </c>
      <c r="C84" s="66">
        <v>440</v>
      </c>
      <c r="D84" s="66">
        <v>1</v>
      </c>
      <c r="E84" s="66">
        <v>1141</v>
      </c>
      <c r="F84" s="66">
        <v>5</v>
      </c>
      <c r="G84" s="66">
        <v>24</v>
      </c>
      <c r="H84" s="66">
        <v>0</v>
      </c>
      <c r="I84" s="66">
        <v>0</v>
      </c>
      <c r="J84" s="66">
        <v>0</v>
      </c>
      <c r="K84" s="66">
        <v>28</v>
      </c>
      <c r="L84" s="67">
        <v>2162</v>
      </c>
    </row>
    <row r="85" spans="1:12" x14ac:dyDescent="0.25">
      <c r="A85" s="59" t="s">
        <v>115</v>
      </c>
      <c r="B85" s="66">
        <v>0</v>
      </c>
      <c r="C85" s="66">
        <v>14</v>
      </c>
      <c r="D85" s="66">
        <v>0</v>
      </c>
      <c r="E85" s="66">
        <v>20</v>
      </c>
      <c r="F85" s="66">
        <v>0</v>
      </c>
      <c r="G85" s="66">
        <v>3</v>
      </c>
      <c r="H85" s="66">
        <v>0</v>
      </c>
      <c r="I85" s="66">
        <v>0</v>
      </c>
      <c r="J85" s="66">
        <v>0</v>
      </c>
      <c r="K85" s="66">
        <v>1</v>
      </c>
      <c r="L85" s="67">
        <v>38</v>
      </c>
    </row>
    <row r="86" spans="1:12" x14ac:dyDescent="0.25">
      <c r="A86" s="59" t="s">
        <v>114</v>
      </c>
      <c r="B86" s="66">
        <v>2726</v>
      </c>
      <c r="C86" s="66">
        <v>2779</v>
      </c>
      <c r="D86" s="66">
        <v>0</v>
      </c>
      <c r="E86" s="66">
        <v>2884</v>
      </c>
      <c r="F86" s="66">
        <v>12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  <c r="L86" s="67">
        <v>8401</v>
      </c>
    </row>
    <row r="87" spans="1:12" x14ac:dyDescent="0.25">
      <c r="A87" s="59" t="s">
        <v>113</v>
      </c>
      <c r="B87" s="66">
        <v>656</v>
      </c>
      <c r="C87" s="66">
        <v>552</v>
      </c>
      <c r="D87" s="66">
        <v>0</v>
      </c>
      <c r="E87" s="66">
        <v>1478</v>
      </c>
      <c r="F87" s="66">
        <v>9</v>
      </c>
      <c r="G87" s="66">
        <v>43</v>
      </c>
      <c r="H87" s="66">
        <v>0</v>
      </c>
      <c r="I87" s="66">
        <v>0</v>
      </c>
      <c r="J87" s="66">
        <v>0</v>
      </c>
      <c r="K87" s="66">
        <v>17</v>
      </c>
      <c r="L87" s="67">
        <v>2755</v>
      </c>
    </row>
    <row r="88" spans="1:12" x14ac:dyDescent="0.25">
      <c r="A88" s="59" t="s">
        <v>112</v>
      </c>
      <c r="B88" s="66">
        <v>0</v>
      </c>
      <c r="C88" s="66">
        <v>0</v>
      </c>
      <c r="D88" s="66">
        <v>0</v>
      </c>
      <c r="E88" s="66">
        <v>273</v>
      </c>
      <c r="F88" s="66">
        <v>18</v>
      </c>
      <c r="G88" s="66">
        <v>0</v>
      </c>
      <c r="H88" s="66">
        <v>0</v>
      </c>
      <c r="I88" s="66">
        <v>0</v>
      </c>
      <c r="J88" s="66">
        <v>0</v>
      </c>
      <c r="K88" s="66">
        <v>0</v>
      </c>
      <c r="L88" s="67">
        <v>291</v>
      </c>
    </row>
    <row r="89" spans="1:12" x14ac:dyDescent="0.25">
      <c r="A89" s="59" t="s">
        <v>111</v>
      </c>
      <c r="B89" s="66">
        <v>0</v>
      </c>
      <c r="C89" s="66">
        <v>0</v>
      </c>
      <c r="D89" s="66">
        <v>0</v>
      </c>
      <c r="E89" s="66">
        <v>125</v>
      </c>
      <c r="F89" s="66">
        <v>3</v>
      </c>
      <c r="G89" s="66">
        <v>0</v>
      </c>
      <c r="H89" s="66">
        <v>0</v>
      </c>
      <c r="I89" s="66">
        <v>0</v>
      </c>
      <c r="J89" s="66">
        <v>0</v>
      </c>
      <c r="K89" s="66">
        <v>0</v>
      </c>
      <c r="L89" s="67">
        <v>128</v>
      </c>
    </row>
    <row r="90" spans="1:12" x14ac:dyDescent="0.25">
      <c r="A90" s="59" t="s">
        <v>110</v>
      </c>
      <c r="B90" s="66">
        <v>0</v>
      </c>
      <c r="C90" s="66">
        <v>501</v>
      </c>
      <c r="D90" s="66">
        <v>25</v>
      </c>
      <c r="E90" s="66">
        <v>2415</v>
      </c>
      <c r="F90" s="66">
        <v>8</v>
      </c>
      <c r="G90" s="66">
        <v>74</v>
      </c>
      <c r="H90" s="66">
        <v>0</v>
      </c>
      <c r="I90" s="66">
        <v>0</v>
      </c>
      <c r="J90" s="66">
        <v>0</v>
      </c>
      <c r="K90" s="66">
        <v>1</v>
      </c>
      <c r="L90" s="67">
        <v>3024</v>
      </c>
    </row>
    <row r="91" spans="1:12" x14ac:dyDescent="0.25">
      <c r="A91" s="59" t="s">
        <v>109</v>
      </c>
      <c r="B91" s="66">
        <v>2381</v>
      </c>
      <c r="C91" s="66">
        <v>1745</v>
      </c>
      <c r="D91" s="66">
        <v>0</v>
      </c>
      <c r="E91" s="66">
        <v>3306</v>
      </c>
      <c r="F91" s="66">
        <v>21</v>
      </c>
      <c r="G91" s="66">
        <v>102</v>
      </c>
      <c r="H91" s="66">
        <v>0</v>
      </c>
      <c r="I91" s="66">
        <v>0</v>
      </c>
      <c r="J91" s="66">
        <v>0</v>
      </c>
      <c r="K91" s="66">
        <v>0</v>
      </c>
      <c r="L91" s="67">
        <v>7555</v>
      </c>
    </row>
    <row r="92" spans="1:12" x14ac:dyDescent="0.25">
      <c r="A92" s="59" t="s">
        <v>108</v>
      </c>
      <c r="B92" s="66">
        <v>1929</v>
      </c>
      <c r="C92" s="66">
        <v>1619</v>
      </c>
      <c r="D92" s="66">
        <v>1</v>
      </c>
      <c r="E92" s="66">
        <v>3754</v>
      </c>
      <c r="F92" s="66">
        <v>16</v>
      </c>
      <c r="G92" s="66">
        <v>332</v>
      </c>
      <c r="H92" s="66">
        <v>0</v>
      </c>
      <c r="I92" s="66">
        <v>0</v>
      </c>
      <c r="J92" s="66">
        <v>0</v>
      </c>
      <c r="K92" s="66">
        <v>8</v>
      </c>
      <c r="L92" s="67">
        <v>7659</v>
      </c>
    </row>
    <row r="93" spans="1:12" x14ac:dyDescent="0.25">
      <c r="A93" s="59" t="s">
        <v>107</v>
      </c>
      <c r="B93" s="66">
        <v>1375</v>
      </c>
      <c r="C93" s="66">
        <v>1148</v>
      </c>
      <c r="D93" s="66">
        <v>19</v>
      </c>
      <c r="E93" s="66">
        <v>2887</v>
      </c>
      <c r="F93" s="66">
        <v>13</v>
      </c>
      <c r="G93" s="66">
        <v>81</v>
      </c>
      <c r="H93" s="66">
        <v>0</v>
      </c>
      <c r="I93" s="66">
        <v>0</v>
      </c>
      <c r="J93" s="66">
        <v>0</v>
      </c>
      <c r="K93" s="66">
        <v>2</v>
      </c>
      <c r="L93" s="67">
        <v>5525</v>
      </c>
    </row>
    <row r="94" spans="1:12" x14ac:dyDescent="0.25">
      <c r="A94" s="60" t="s">
        <v>106</v>
      </c>
      <c r="B94" s="66">
        <v>1078</v>
      </c>
      <c r="C94" s="66">
        <v>876</v>
      </c>
      <c r="D94" s="66">
        <v>109</v>
      </c>
      <c r="E94" s="66">
        <v>2202</v>
      </c>
      <c r="F94" s="66">
        <v>9</v>
      </c>
      <c r="G94" s="66">
        <v>126</v>
      </c>
      <c r="H94" s="66">
        <v>0</v>
      </c>
      <c r="I94" s="66">
        <v>0</v>
      </c>
      <c r="J94" s="66">
        <v>0</v>
      </c>
      <c r="K94" s="66">
        <v>29</v>
      </c>
      <c r="L94" s="67">
        <v>4429</v>
      </c>
    </row>
    <row r="95" spans="1:12" x14ac:dyDescent="0.25">
      <c r="A95" s="59" t="s">
        <v>105</v>
      </c>
      <c r="B95" s="66">
        <v>0</v>
      </c>
      <c r="C95" s="66">
        <v>0</v>
      </c>
      <c r="D95" s="66">
        <v>0</v>
      </c>
      <c r="E95" s="66">
        <v>8477</v>
      </c>
      <c r="F95" s="66">
        <v>6</v>
      </c>
      <c r="G95" s="66">
        <v>0</v>
      </c>
      <c r="H95" s="66">
        <v>0</v>
      </c>
      <c r="I95" s="66">
        <v>0</v>
      </c>
      <c r="J95" s="66">
        <v>0</v>
      </c>
      <c r="K95" s="66">
        <v>0</v>
      </c>
      <c r="L95" s="67">
        <v>8483</v>
      </c>
    </row>
    <row r="96" spans="1:12" x14ac:dyDescent="0.25">
      <c r="A96" s="59" t="s">
        <v>104</v>
      </c>
      <c r="B96" s="66">
        <v>0</v>
      </c>
      <c r="C96" s="66">
        <v>0</v>
      </c>
      <c r="D96" s="66">
        <v>0</v>
      </c>
      <c r="E96" s="66">
        <v>79</v>
      </c>
      <c r="F96" s="66">
        <v>22</v>
      </c>
      <c r="G96" s="66">
        <v>0</v>
      </c>
      <c r="H96" s="66">
        <v>0</v>
      </c>
      <c r="I96" s="66">
        <v>0</v>
      </c>
      <c r="J96" s="66">
        <v>0</v>
      </c>
      <c r="K96" s="66">
        <v>0</v>
      </c>
      <c r="L96" s="67">
        <v>101</v>
      </c>
    </row>
    <row r="97" spans="1:12" x14ac:dyDescent="0.25">
      <c r="A97" s="59" t="s">
        <v>103</v>
      </c>
      <c r="B97" s="66">
        <v>0</v>
      </c>
      <c r="C97" s="66">
        <v>0</v>
      </c>
      <c r="D97" s="66">
        <v>0</v>
      </c>
      <c r="E97" s="66">
        <v>2454</v>
      </c>
      <c r="F97" s="66">
        <v>1</v>
      </c>
      <c r="G97" s="66">
        <v>0</v>
      </c>
      <c r="H97" s="66">
        <v>0</v>
      </c>
      <c r="I97" s="66">
        <v>0</v>
      </c>
      <c r="J97" s="66">
        <v>0</v>
      </c>
      <c r="K97" s="66">
        <v>0</v>
      </c>
      <c r="L97" s="67">
        <v>2455</v>
      </c>
    </row>
    <row r="98" spans="1:12" x14ac:dyDescent="0.25">
      <c r="A98" s="59" t="s">
        <v>102</v>
      </c>
      <c r="B98" s="66">
        <v>0</v>
      </c>
      <c r="C98" s="66">
        <v>0</v>
      </c>
      <c r="D98" s="66">
        <v>0</v>
      </c>
      <c r="E98" s="66">
        <v>1855</v>
      </c>
      <c r="F98" s="66">
        <v>1</v>
      </c>
      <c r="G98" s="66">
        <v>0</v>
      </c>
      <c r="H98" s="66">
        <v>0</v>
      </c>
      <c r="I98" s="66">
        <v>0</v>
      </c>
      <c r="J98" s="66">
        <v>0</v>
      </c>
      <c r="K98" s="66">
        <v>0</v>
      </c>
      <c r="L98" s="67">
        <v>1856</v>
      </c>
    </row>
    <row r="99" spans="1:12" x14ac:dyDescent="0.25">
      <c r="A99" s="59" t="s">
        <v>101</v>
      </c>
      <c r="B99" s="66">
        <v>0</v>
      </c>
      <c r="C99" s="66">
        <v>0</v>
      </c>
      <c r="D99" s="66">
        <v>0</v>
      </c>
      <c r="E99" s="66">
        <v>148</v>
      </c>
      <c r="F99" s="66">
        <v>0</v>
      </c>
      <c r="G99" s="66">
        <v>0</v>
      </c>
      <c r="H99" s="66">
        <v>0</v>
      </c>
      <c r="I99" s="66">
        <v>0</v>
      </c>
      <c r="J99" s="66">
        <v>0</v>
      </c>
      <c r="K99" s="66">
        <v>0</v>
      </c>
      <c r="L99" s="67">
        <v>148</v>
      </c>
    </row>
    <row r="100" spans="1:12" x14ac:dyDescent="0.25">
      <c r="A100" s="59" t="s">
        <v>100</v>
      </c>
      <c r="B100" s="66">
        <v>0</v>
      </c>
      <c r="C100" s="66">
        <v>0</v>
      </c>
      <c r="D100" s="66">
        <v>0</v>
      </c>
      <c r="E100" s="66">
        <v>13945</v>
      </c>
      <c r="F100" s="66">
        <v>11</v>
      </c>
      <c r="G100" s="66">
        <v>0</v>
      </c>
      <c r="H100" s="66">
        <v>0</v>
      </c>
      <c r="I100" s="66">
        <v>0</v>
      </c>
      <c r="J100" s="66">
        <v>0</v>
      </c>
      <c r="K100" s="66">
        <v>0</v>
      </c>
      <c r="L100" s="67">
        <v>13956</v>
      </c>
    </row>
    <row r="101" spans="1:12" x14ac:dyDescent="0.25">
      <c r="A101" s="59" t="s">
        <v>99</v>
      </c>
      <c r="B101" s="66">
        <v>933</v>
      </c>
      <c r="C101" s="66">
        <v>758</v>
      </c>
      <c r="D101" s="66">
        <v>20</v>
      </c>
      <c r="E101" s="66">
        <v>1469</v>
      </c>
      <c r="F101" s="66">
        <v>9</v>
      </c>
      <c r="G101" s="66">
        <v>36</v>
      </c>
      <c r="H101" s="66">
        <v>0</v>
      </c>
      <c r="I101" s="66">
        <v>0</v>
      </c>
      <c r="J101" s="66">
        <v>0</v>
      </c>
      <c r="K101" s="66">
        <v>5</v>
      </c>
      <c r="L101" s="67">
        <v>3230</v>
      </c>
    </row>
    <row r="102" spans="1:12" x14ac:dyDescent="0.25">
      <c r="A102" s="59" t="s">
        <v>98</v>
      </c>
      <c r="B102" s="66">
        <v>0</v>
      </c>
      <c r="C102" s="66">
        <v>0</v>
      </c>
      <c r="D102" s="66">
        <v>0</v>
      </c>
      <c r="E102" s="66">
        <v>610</v>
      </c>
      <c r="F102" s="66">
        <v>2</v>
      </c>
      <c r="G102" s="66">
        <v>0</v>
      </c>
      <c r="H102" s="66">
        <v>0</v>
      </c>
      <c r="I102" s="66">
        <v>0</v>
      </c>
      <c r="J102" s="66">
        <v>0</v>
      </c>
      <c r="K102" s="66">
        <v>0</v>
      </c>
      <c r="L102" s="67">
        <v>612</v>
      </c>
    </row>
    <row r="103" spans="1:12" x14ac:dyDescent="0.25">
      <c r="A103" s="59" t="s">
        <v>97</v>
      </c>
      <c r="B103" s="66">
        <v>0</v>
      </c>
      <c r="C103" s="66">
        <v>0</v>
      </c>
      <c r="D103" s="66">
        <v>0</v>
      </c>
      <c r="E103" s="66">
        <v>2229</v>
      </c>
      <c r="F103" s="66">
        <v>0</v>
      </c>
      <c r="G103" s="66">
        <v>0</v>
      </c>
      <c r="H103" s="66">
        <v>0</v>
      </c>
      <c r="I103" s="66">
        <v>0</v>
      </c>
      <c r="J103" s="66">
        <v>0</v>
      </c>
      <c r="K103" s="66">
        <v>0</v>
      </c>
      <c r="L103" s="67">
        <v>2229</v>
      </c>
    </row>
    <row r="104" spans="1:12" x14ac:dyDescent="0.25">
      <c r="A104" s="59" t="s">
        <v>96</v>
      </c>
      <c r="B104" s="66">
        <v>0</v>
      </c>
      <c r="C104" s="66">
        <v>1</v>
      </c>
      <c r="D104" s="66">
        <v>0</v>
      </c>
      <c r="E104" s="66">
        <v>43</v>
      </c>
      <c r="F104" s="66">
        <v>3</v>
      </c>
      <c r="G104" s="66">
        <v>0</v>
      </c>
      <c r="H104" s="66">
        <v>0</v>
      </c>
      <c r="I104" s="66">
        <v>0</v>
      </c>
      <c r="J104" s="66">
        <v>0</v>
      </c>
      <c r="K104" s="66">
        <v>0</v>
      </c>
      <c r="L104" s="67">
        <v>47</v>
      </c>
    </row>
    <row r="105" spans="1:12" x14ac:dyDescent="0.25">
      <c r="A105" s="59" t="s">
        <v>95</v>
      </c>
      <c r="B105" s="66">
        <v>0</v>
      </c>
      <c r="C105" s="66">
        <v>279</v>
      </c>
      <c r="D105" s="66">
        <v>0</v>
      </c>
      <c r="E105" s="66">
        <v>639</v>
      </c>
      <c r="F105" s="66">
        <v>0</v>
      </c>
      <c r="G105" s="66">
        <v>24</v>
      </c>
      <c r="H105" s="66">
        <v>0</v>
      </c>
      <c r="I105" s="66">
        <v>0</v>
      </c>
      <c r="J105" s="66">
        <v>0</v>
      </c>
      <c r="K105" s="66">
        <v>0</v>
      </c>
      <c r="L105" s="67">
        <v>942</v>
      </c>
    </row>
    <row r="106" spans="1:12" x14ac:dyDescent="0.25">
      <c r="A106" s="59" t="s">
        <v>94</v>
      </c>
      <c r="B106" s="66">
        <v>1062</v>
      </c>
      <c r="C106" s="66">
        <v>797</v>
      </c>
      <c r="D106" s="66">
        <v>9</v>
      </c>
      <c r="E106" s="66">
        <v>2455</v>
      </c>
      <c r="F106" s="66">
        <v>7</v>
      </c>
      <c r="G106" s="66">
        <v>90</v>
      </c>
      <c r="H106" s="66">
        <v>0</v>
      </c>
      <c r="I106" s="66">
        <v>0</v>
      </c>
      <c r="J106" s="66">
        <v>0</v>
      </c>
      <c r="K106" s="66">
        <v>5</v>
      </c>
      <c r="L106" s="67">
        <v>4425</v>
      </c>
    </row>
    <row r="107" spans="1:12" x14ac:dyDescent="0.25">
      <c r="A107" s="59" t="s">
        <v>93</v>
      </c>
      <c r="B107" s="66">
        <v>0</v>
      </c>
      <c r="C107" s="66">
        <v>0</v>
      </c>
      <c r="D107" s="66">
        <v>0</v>
      </c>
      <c r="E107" s="66">
        <v>5138</v>
      </c>
      <c r="F107" s="66">
        <v>3</v>
      </c>
      <c r="G107" s="66">
        <v>0</v>
      </c>
      <c r="H107" s="66">
        <v>0</v>
      </c>
      <c r="I107" s="66">
        <v>0</v>
      </c>
      <c r="J107" s="66">
        <v>0</v>
      </c>
      <c r="K107" s="66">
        <v>0</v>
      </c>
      <c r="L107" s="67">
        <v>5141</v>
      </c>
    </row>
    <row r="108" spans="1:12" x14ac:dyDescent="0.25">
      <c r="A108" s="59" t="s">
        <v>92</v>
      </c>
      <c r="B108" s="66">
        <v>0</v>
      </c>
      <c r="C108" s="66">
        <v>0</v>
      </c>
      <c r="D108" s="66">
        <v>0</v>
      </c>
      <c r="E108" s="66">
        <v>1809</v>
      </c>
      <c r="F108" s="66">
        <v>5</v>
      </c>
      <c r="G108" s="66">
        <v>0</v>
      </c>
      <c r="H108" s="66">
        <v>0</v>
      </c>
      <c r="I108" s="66">
        <v>0</v>
      </c>
      <c r="J108" s="66">
        <v>0</v>
      </c>
      <c r="K108" s="66">
        <v>0</v>
      </c>
      <c r="L108" s="67">
        <v>1814</v>
      </c>
    </row>
    <row r="109" spans="1:12" x14ac:dyDescent="0.25">
      <c r="A109" s="59" t="s">
        <v>91</v>
      </c>
      <c r="B109" s="66">
        <v>1040</v>
      </c>
      <c r="C109" s="66">
        <v>894</v>
      </c>
      <c r="D109" s="66">
        <v>0</v>
      </c>
      <c r="E109" s="66">
        <v>3077</v>
      </c>
      <c r="F109" s="66">
        <v>26</v>
      </c>
      <c r="G109" s="66">
        <v>156</v>
      </c>
      <c r="H109" s="66">
        <v>0</v>
      </c>
      <c r="I109" s="66">
        <v>0</v>
      </c>
      <c r="J109" s="66">
        <v>0</v>
      </c>
      <c r="K109" s="66">
        <v>4</v>
      </c>
      <c r="L109" s="67">
        <v>5197</v>
      </c>
    </row>
    <row r="110" spans="1:12" x14ac:dyDescent="0.25">
      <c r="A110" s="60" t="s">
        <v>90</v>
      </c>
      <c r="B110" s="66">
        <v>529</v>
      </c>
      <c r="C110" s="66">
        <v>449</v>
      </c>
      <c r="D110" s="66">
        <v>0</v>
      </c>
      <c r="E110" s="66">
        <v>1205</v>
      </c>
      <c r="F110" s="66">
        <v>7</v>
      </c>
      <c r="G110" s="66">
        <v>49</v>
      </c>
      <c r="H110" s="66">
        <v>0</v>
      </c>
      <c r="I110" s="66">
        <v>0</v>
      </c>
      <c r="J110" s="66">
        <v>0</v>
      </c>
      <c r="K110" s="66">
        <v>6</v>
      </c>
      <c r="L110" s="67">
        <v>2245</v>
      </c>
    </row>
    <row r="111" spans="1:12" x14ac:dyDescent="0.25">
      <c r="A111" s="59" t="s">
        <v>89</v>
      </c>
      <c r="B111" s="66">
        <v>3682</v>
      </c>
      <c r="C111" s="66">
        <v>2890</v>
      </c>
      <c r="D111" s="66">
        <v>0</v>
      </c>
      <c r="E111" s="66">
        <v>9418</v>
      </c>
      <c r="F111" s="66">
        <v>31</v>
      </c>
      <c r="G111" s="66">
        <v>376</v>
      </c>
      <c r="H111" s="66">
        <v>0</v>
      </c>
      <c r="I111" s="66">
        <v>0</v>
      </c>
      <c r="J111" s="66">
        <v>0</v>
      </c>
      <c r="K111" s="66">
        <v>36</v>
      </c>
      <c r="L111" s="67">
        <v>16433</v>
      </c>
    </row>
    <row r="112" spans="1:12" x14ac:dyDescent="0.25">
      <c r="A112" s="59" t="s">
        <v>88</v>
      </c>
      <c r="B112" s="66">
        <v>0</v>
      </c>
      <c r="C112" s="66">
        <v>44</v>
      </c>
      <c r="D112" s="66">
        <v>0</v>
      </c>
      <c r="E112" s="66">
        <v>129</v>
      </c>
      <c r="F112" s="66">
        <v>0</v>
      </c>
      <c r="G112" s="66">
        <v>8</v>
      </c>
      <c r="H112" s="66">
        <v>0</v>
      </c>
      <c r="I112" s="66">
        <v>0</v>
      </c>
      <c r="J112" s="66">
        <v>0</v>
      </c>
      <c r="K112" s="66">
        <v>0</v>
      </c>
      <c r="L112" s="67">
        <v>181</v>
      </c>
    </row>
    <row r="113" spans="1:12" ht="15.75" thickBot="1" x14ac:dyDescent="0.3">
      <c r="A113" s="59" t="s">
        <v>87</v>
      </c>
      <c r="B113" s="68">
        <v>11853</v>
      </c>
      <c r="C113" s="68">
        <v>9405</v>
      </c>
      <c r="D113" s="68">
        <v>10</v>
      </c>
      <c r="E113" s="68">
        <v>8457</v>
      </c>
      <c r="F113" s="68">
        <v>120</v>
      </c>
      <c r="G113" s="68">
        <v>1523</v>
      </c>
      <c r="H113" s="68">
        <v>301</v>
      </c>
      <c r="I113" s="68">
        <v>39</v>
      </c>
      <c r="J113" s="68">
        <v>485</v>
      </c>
      <c r="K113" s="68">
        <v>207</v>
      </c>
      <c r="L113" s="69">
        <v>32864</v>
      </c>
    </row>
    <row r="114" spans="1:12" ht="15.75" thickBot="1" x14ac:dyDescent="0.3">
      <c r="A114" s="59" t="s">
        <v>86</v>
      </c>
      <c r="B114" s="61">
        <f t="shared" ref="B114:L114" si="4">SUM(B83:B113)</f>
        <v>31110</v>
      </c>
      <c r="C114" s="62">
        <f t="shared" si="4"/>
        <v>26170</v>
      </c>
      <c r="D114" s="62">
        <f t="shared" si="4"/>
        <v>197</v>
      </c>
      <c r="E114" s="62">
        <f t="shared" si="4"/>
        <v>85937</v>
      </c>
      <c r="F114" s="62">
        <f t="shared" si="4"/>
        <v>378</v>
      </c>
      <c r="G114" s="62">
        <f t="shared" si="4"/>
        <v>3358</v>
      </c>
      <c r="H114" s="62">
        <f t="shared" si="4"/>
        <v>301</v>
      </c>
      <c r="I114" s="62">
        <f t="shared" si="4"/>
        <v>39</v>
      </c>
      <c r="J114" s="62">
        <f t="shared" si="4"/>
        <v>485</v>
      </c>
      <c r="K114" s="62">
        <f t="shared" si="4"/>
        <v>370</v>
      </c>
      <c r="L114" s="63">
        <f t="shared" si="4"/>
        <v>148809</v>
      </c>
    </row>
  </sheetData>
  <mergeCells count="12">
    <mergeCell ref="N3:Q3"/>
    <mergeCell ref="A2:Q2"/>
    <mergeCell ref="A80:A82"/>
    <mergeCell ref="B80:K81"/>
    <mergeCell ref="L80:L82"/>
    <mergeCell ref="B39:K40"/>
    <mergeCell ref="A39:A41"/>
    <mergeCell ref="L39:L41"/>
    <mergeCell ref="A3:A4"/>
    <mergeCell ref="B3:E3"/>
    <mergeCell ref="F3:I3"/>
    <mergeCell ref="J3:M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T274"/>
  <sheetViews>
    <sheetView showGridLines="0" view="pageBreakPreview" topLeftCell="A4" zoomScale="70" zoomScaleNormal="50" zoomScaleSheetLayoutView="70" workbookViewId="0">
      <selection activeCell="A4" sqref="A4"/>
    </sheetView>
  </sheetViews>
  <sheetFormatPr baseColWidth="10" defaultColWidth="11.42578125" defaultRowHeight="15" x14ac:dyDescent="0.25"/>
  <cols>
    <col min="1" max="1" width="25.7109375" customWidth="1"/>
    <col min="2" max="2" width="74.42578125" style="1" customWidth="1"/>
    <col min="3" max="3" width="9.42578125" customWidth="1"/>
    <col min="4" max="4" width="8.85546875" customWidth="1"/>
    <col min="5" max="5" width="9.42578125" customWidth="1"/>
    <col min="6" max="6" width="11.42578125" customWidth="1"/>
    <col min="7" max="7" width="6.7109375" customWidth="1"/>
    <col min="8" max="8" width="9" customWidth="1"/>
    <col min="9" max="9" width="10.5703125" customWidth="1"/>
    <col min="10" max="10" width="10.28515625" customWidth="1"/>
    <col min="11" max="11" width="8.28515625" customWidth="1"/>
    <col min="12" max="12" width="11.28515625" customWidth="1"/>
    <col min="13" max="13" width="12" customWidth="1"/>
    <col min="14" max="14" width="13.42578125" customWidth="1"/>
    <col min="15" max="15" width="9.28515625" hidden="1" customWidth="1"/>
    <col min="16" max="16" width="12.140625" bestFit="1" customWidth="1"/>
    <col min="17" max="17" width="11.5703125" customWidth="1"/>
    <col min="18" max="18" width="10.85546875" customWidth="1"/>
    <col min="20" max="20" width="26.85546875" bestFit="1" customWidth="1"/>
  </cols>
  <sheetData>
    <row r="6" spans="2:20" ht="15.75" x14ac:dyDescent="0.2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2:20" ht="16.5" thickBot="1" x14ac:dyDescent="0.3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2:20" ht="15.75" x14ac:dyDescent="0.25">
      <c r="B8" s="136" t="s">
        <v>41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</row>
    <row r="9" spans="2:20" ht="15.75" x14ac:dyDescent="0.25">
      <c r="B9" s="134" t="s">
        <v>0</v>
      </c>
      <c r="C9" s="139" t="s">
        <v>1</v>
      </c>
      <c r="D9" s="139"/>
      <c r="E9" s="139"/>
      <c r="F9" s="139"/>
      <c r="G9" s="139" t="s">
        <v>2</v>
      </c>
      <c r="H9" s="139"/>
      <c r="I9" s="139"/>
      <c r="J9" s="139"/>
      <c r="K9" s="139" t="s">
        <v>3</v>
      </c>
      <c r="L9" s="139"/>
      <c r="M9" s="139"/>
      <c r="N9" s="139"/>
      <c r="O9" s="139" t="s">
        <v>4</v>
      </c>
      <c r="P9" s="139"/>
      <c r="Q9" s="139"/>
      <c r="R9" s="139"/>
      <c r="S9" s="139"/>
      <c r="T9" s="140" t="s">
        <v>5</v>
      </c>
    </row>
    <row r="10" spans="2:20" ht="16.5" thickBot="1" x14ac:dyDescent="0.3">
      <c r="B10" s="135"/>
      <c r="C10" s="23" t="s">
        <v>6</v>
      </c>
      <c r="D10" s="23" t="s">
        <v>7</v>
      </c>
      <c r="E10" s="23" t="s">
        <v>8</v>
      </c>
      <c r="F10" s="23" t="s">
        <v>9</v>
      </c>
      <c r="G10" s="23" t="s">
        <v>10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3" t="s">
        <v>16</v>
      </c>
      <c r="N10" s="23" t="s">
        <v>17</v>
      </c>
      <c r="O10" s="23" t="s">
        <v>18</v>
      </c>
      <c r="P10" s="23" t="s">
        <v>18</v>
      </c>
      <c r="Q10" s="23" t="s">
        <v>19</v>
      </c>
      <c r="R10" s="23" t="s">
        <v>20</v>
      </c>
      <c r="S10" s="23" t="s">
        <v>21</v>
      </c>
      <c r="T10" s="141"/>
    </row>
    <row r="11" spans="2:20" s="20" customFormat="1" ht="15.75" x14ac:dyDescent="0.25">
      <c r="B11" s="15" t="s">
        <v>42</v>
      </c>
      <c r="C11" s="11">
        <v>0</v>
      </c>
      <c r="D11" s="11">
        <v>12</v>
      </c>
      <c r="E11" s="11">
        <v>83</v>
      </c>
      <c r="F11" s="10">
        <v>95</v>
      </c>
      <c r="G11" s="11"/>
      <c r="H11" s="11"/>
      <c r="I11" s="11"/>
      <c r="J11" s="10"/>
      <c r="K11" s="11"/>
      <c r="L11" s="11"/>
      <c r="M11" s="11"/>
      <c r="N11" s="10"/>
      <c r="O11" s="11"/>
      <c r="P11" s="11"/>
      <c r="Q11" s="11"/>
      <c r="R11" s="11"/>
      <c r="S11" s="10"/>
      <c r="T11" s="10">
        <f>S11+N11+J11+F11</f>
        <v>95</v>
      </c>
    </row>
    <row r="12" spans="2:20" s="20" customFormat="1" ht="15.75" x14ac:dyDescent="0.25">
      <c r="B12" s="4" t="s">
        <v>43</v>
      </c>
      <c r="C12" s="9">
        <v>5249</v>
      </c>
      <c r="D12" s="9">
        <v>5735</v>
      </c>
      <c r="E12" s="9">
        <v>5696</v>
      </c>
      <c r="F12" s="18">
        <v>16680</v>
      </c>
      <c r="G12" s="9"/>
      <c r="H12" s="9"/>
      <c r="I12" s="9"/>
      <c r="J12" s="18"/>
      <c r="K12" s="9"/>
      <c r="L12" s="9"/>
      <c r="M12" s="9"/>
      <c r="N12" s="10"/>
      <c r="O12" s="9"/>
      <c r="P12" s="11"/>
      <c r="Q12" s="11"/>
      <c r="R12" s="11"/>
      <c r="S12" s="10"/>
      <c r="T12" s="18">
        <f>S12+N12+J12+F12</f>
        <v>16680</v>
      </c>
    </row>
    <row r="13" spans="2:20" s="20" customFormat="1" ht="15.75" x14ac:dyDescent="0.25">
      <c r="B13" s="4" t="s">
        <v>44</v>
      </c>
      <c r="C13" s="9">
        <v>0</v>
      </c>
      <c r="D13" s="9">
        <v>2</v>
      </c>
      <c r="E13" s="9">
        <v>1</v>
      </c>
      <c r="F13" s="18">
        <v>3</v>
      </c>
      <c r="G13" s="9"/>
      <c r="H13" s="9"/>
      <c r="I13" s="9"/>
      <c r="J13" s="18"/>
      <c r="K13" s="9"/>
      <c r="L13" s="9"/>
      <c r="M13" s="9"/>
      <c r="N13" s="10"/>
      <c r="O13" s="9"/>
      <c r="P13" s="11"/>
      <c r="Q13" s="11"/>
      <c r="R13" s="11"/>
      <c r="S13" s="10"/>
      <c r="T13" s="18">
        <f>S13+N13+J13+F13</f>
        <v>3</v>
      </c>
    </row>
    <row r="14" spans="2:20" ht="15.75" x14ac:dyDescent="0.25">
      <c r="B14" s="4" t="s">
        <v>45</v>
      </c>
      <c r="C14" s="9">
        <v>48</v>
      </c>
      <c r="D14" s="9">
        <v>14</v>
      </c>
      <c r="E14" s="9">
        <v>10</v>
      </c>
      <c r="F14" s="18">
        <v>72</v>
      </c>
      <c r="G14" s="9"/>
      <c r="H14" s="9"/>
      <c r="I14" s="9"/>
      <c r="J14" s="18"/>
      <c r="K14" s="9"/>
      <c r="L14" s="9"/>
      <c r="M14" s="9"/>
      <c r="N14" s="10"/>
      <c r="O14" s="9"/>
      <c r="P14" s="11"/>
      <c r="Q14" s="11"/>
      <c r="R14" s="11"/>
      <c r="S14" s="11"/>
      <c r="T14" s="18">
        <f>S14+N14+J14+F14</f>
        <v>72</v>
      </c>
    </row>
    <row r="15" spans="2:20" ht="15.75" x14ac:dyDescent="0.25">
      <c r="B15" s="4" t="s">
        <v>46</v>
      </c>
      <c r="C15" s="9">
        <v>6028</v>
      </c>
      <c r="D15" s="9">
        <v>0</v>
      </c>
      <c r="E15" s="9">
        <v>1021</v>
      </c>
      <c r="F15" s="18">
        <v>7049</v>
      </c>
      <c r="G15" s="9"/>
      <c r="H15" s="9"/>
      <c r="I15" s="9"/>
      <c r="J15" s="18"/>
      <c r="K15" s="9"/>
      <c r="L15" s="9"/>
      <c r="M15" s="9"/>
      <c r="N15" s="10"/>
      <c r="O15" s="9"/>
      <c r="P15" s="11"/>
      <c r="Q15" s="11"/>
      <c r="R15" s="11"/>
      <c r="S15" s="10"/>
      <c r="T15" s="18">
        <f>S15+N15+J15+F15</f>
        <v>7049</v>
      </c>
    </row>
    <row r="16" spans="2:20" ht="15.75" x14ac:dyDescent="0.25">
      <c r="B16" s="24" t="s">
        <v>5</v>
      </c>
      <c r="C16" s="18">
        <f t="shared" ref="C16:T16" si="0">SUM(C11:C15)</f>
        <v>11325</v>
      </c>
      <c r="D16" s="18">
        <f t="shared" si="0"/>
        <v>5763</v>
      </c>
      <c r="E16" s="18">
        <f t="shared" si="0"/>
        <v>6811</v>
      </c>
      <c r="F16" s="18">
        <f t="shared" si="0"/>
        <v>23899</v>
      </c>
      <c r="G16" s="18">
        <f t="shared" si="0"/>
        <v>0</v>
      </c>
      <c r="H16" s="18">
        <f t="shared" si="0"/>
        <v>0</v>
      </c>
      <c r="I16" s="18">
        <f t="shared" si="0"/>
        <v>0</v>
      </c>
      <c r="J16" s="18">
        <f t="shared" si="0"/>
        <v>0</v>
      </c>
      <c r="K16" s="18">
        <f t="shared" si="0"/>
        <v>0</v>
      </c>
      <c r="L16" s="18">
        <f t="shared" si="0"/>
        <v>0</v>
      </c>
      <c r="M16" s="18">
        <f t="shared" si="0"/>
        <v>0</v>
      </c>
      <c r="N16" s="18">
        <f t="shared" si="0"/>
        <v>0</v>
      </c>
      <c r="O16" s="18">
        <f t="shared" si="0"/>
        <v>0</v>
      </c>
      <c r="P16" s="18">
        <f>SUM(P11:P15)</f>
        <v>0</v>
      </c>
      <c r="Q16" s="18">
        <f t="shared" si="0"/>
        <v>0</v>
      </c>
      <c r="R16" s="18">
        <f t="shared" si="0"/>
        <v>0</v>
      </c>
      <c r="S16" s="18">
        <f t="shared" si="0"/>
        <v>0</v>
      </c>
      <c r="T16" s="18">
        <f t="shared" si="0"/>
        <v>23899</v>
      </c>
    </row>
    <row r="17" spans="2:20" ht="15.75" x14ac:dyDescent="0.25"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</row>
    <row r="18" spans="2:20" ht="15.75" x14ac:dyDescent="0.25"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pans="2:20" ht="15.75" x14ac:dyDescent="0.25"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</row>
    <row r="20" spans="2:20" ht="15.75" x14ac:dyDescent="0.25">
      <c r="B20" s="38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  <row r="21" spans="2:20" ht="15.75" x14ac:dyDescent="0.25"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</row>
    <row r="22" spans="2:20" ht="15.75" x14ac:dyDescent="0.25"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</row>
    <row r="23" spans="2:20" ht="15.75" x14ac:dyDescent="0.25">
      <c r="B23" s="38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</row>
    <row r="24" spans="2:20" ht="15.75" x14ac:dyDescent="0.25"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</row>
    <row r="25" spans="2:20" ht="15.75" x14ac:dyDescent="0.25"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</row>
    <row r="26" spans="2:20" ht="15.75" x14ac:dyDescent="0.25"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</row>
    <row r="27" spans="2:20" ht="15.75" x14ac:dyDescent="0.25"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</row>
    <row r="28" spans="2:20" ht="15.75" x14ac:dyDescent="0.25"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</row>
    <row r="29" spans="2:20" ht="15.75" x14ac:dyDescent="0.25">
      <c r="B29" s="38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</row>
    <row r="30" spans="2:20" ht="15.75" x14ac:dyDescent="0.25"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</row>
    <row r="31" spans="2:20" ht="15.75" x14ac:dyDescent="0.25">
      <c r="B31" s="38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</row>
    <row r="32" spans="2:20" ht="15.75" x14ac:dyDescent="0.25">
      <c r="B32" s="3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</row>
    <row r="33" spans="2:20" ht="15.75" x14ac:dyDescent="0.25">
      <c r="B33" s="38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</row>
    <row r="34" spans="2:20" ht="15.75" x14ac:dyDescent="0.25"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</row>
    <row r="35" spans="2:20" ht="15.75" x14ac:dyDescent="0.25">
      <c r="B35" s="38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</row>
    <row r="36" spans="2:20" ht="15.75" x14ac:dyDescent="0.25"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</row>
    <row r="37" spans="2:20" ht="15.75" x14ac:dyDescent="0.25"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spans="2:20" ht="15.75" x14ac:dyDescent="0.25"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2:20" ht="15.75" x14ac:dyDescent="0.25">
      <c r="B39" s="38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2:20" ht="15.75" x14ac:dyDescent="0.25"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2:20" ht="15.75" x14ac:dyDescent="0.25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187" spans="14:16" x14ac:dyDescent="0.25">
      <c r="N187" s="1"/>
    </row>
    <row r="188" spans="14:16" x14ac:dyDescent="0.25">
      <c r="N188" s="1"/>
      <c r="O188" s="1"/>
      <c r="P188" s="1"/>
    </row>
    <row r="189" spans="14:16" x14ac:dyDescent="0.25">
      <c r="N189" s="1"/>
      <c r="O189" s="1"/>
      <c r="P189" s="1"/>
    </row>
    <row r="190" spans="14:16" x14ac:dyDescent="0.25">
      <c r="N190" s="1"/>
      <c r="O190" s="1"/>
      <c r="P190" s="1"/>
    </row>
    <row r="191" spans="14:16" x14ac:dyDescent="0.25">
      <c r="N191" s="1"/>
      <c r="O191" s="1"/>
      <c r="P191" s="1"/>
    </row>
    <row r="192" spans="14:16" x14ac:dyDescent="0.25">
      <c r="N192" s="1"/>
      <c r="O192" s="1"/>
      <c r="P192" s="1"/>
    </row>
    <row r="193" spans="14:16" x14ac:dyDescent="0.25">
      <c r="N193" s="1"/>
      <c r="O193" s="1"/>
      <c r="P193" s="1"/>
    </row>
    <row r="194" spans="14:16" x14ac:dyDescent="0.25">
      <c r="N194" s="1"/>
      <c r="O194" s="1"/>
      <c r="P194" s="1"/>
    </row>
    <row r="195" spans="14:16" x14ac:dyDescent="0.25">
      <c r="N195" s="1"/>
      <c r="O195" s="1"/>
      <c r="P195" s="1"/>
    </row>
    <row r="196" spans="14:16" x14ac:dyDescent="0.25">
      <c r="N196" s="1"/>
      <c r="O196" s="1"/>
      <c r="P196" s="1"/>
    </row>
    <row r="197" spans="14:16" x14ac:dyDescent="0.25">
      <c r="N197" s="1"/>
      <c r="O197" s="1"/>
      <c r="P197" s="1"/>
    </row>
    <row r="198" spans="14:16" x14ac:dyDescent="0.25">
      <c r="N198" s="1"/>
      <c r="O198" s="1"/>
      <c r="P198" s="1"/>
    </row>
    <row r="199" spans="14:16" x14ac:dyDescent="0.25">
      <c r="N199" s="1"/>
      <c r="O199" s="1"/>
      <c r="P199" s="1"/>
    </row>
    <row r="200" spans="14:16" x14ac:dyDescent="0.25">
      <c r="N200" s="1"/>
      <c r="O200" s="1"/>
      <c r="P200" s="1"/>
    </row>
    <row r="201" spans="14:16" x14ac:dyDescent="0.25">
      <c r="N201" s="1"/>
      <c r="O201" s="1"/>
      <c r="P201" s="1"/>
    </row>
    <row r="202" spans="14:16" x14ac:dyDescent="0.25">
      <c r="N202" s="1"/>
      <c r="O202" s="1"/>
      <c r="P202" s="1"/>
    </row>
    <row r="203" spans="14:16" x14ac:dyDescent="0.25">
      <c r="N203" s="1"/>
      <c r="O203" s="1"/>
      <c r="P203" s="1"/>
    </row>
    <row r="204" spans="14:16" x14ac:dyDescent="0.25">
      <c r="N204" s="1"/>
      <c r="O204" s="1"/>
      <c r="P204" s="1"/>
    </row>
    <row r="205" spans="14:16" x14ac:dyDescent="0.25">
      <c r="N205" s="1"/>
      <c r="O205" s="1"/>
      <c r="P205" s="1"/>
    </row>
    <row r="206" spans="14:16" x14ac:dyDescent="0.25">
      <c r="N206" s="1"/>
      <c r="O206" s="1"/>
      <c r="P206" s="1"/>
    </row>
    <row r="207" spans="14:16" x14ac:dyDescent="0.25">
      <c r="N207" s="1"/>
      <c r="O207" s="1"/>
      <c r="P207" s="1"/>
    </row>
    <row r="208" spans="14:16" x14ac:dyDescent="0.25">
      <c r="N208" s="1"/>
      <c r="O208" s="1"/>
      <c r="P208" s="1"/>
    </row>
    <row r="209" spans="14:16" x14ac:dyDescent="0.25">
      <c r="N209" s="1"/>
      <c r="O209" s="1"/>
      <c r="P209" s="1"/>
    </row>
    <row r="210" spans="14:16" x14ac:dyDescent="0.25">
      <c r="N210" s="1"/>
      <c r="O210" s="1"/>
      <c r="P210" s="1"/>
    </row>
    <row r="211" spans="14:16" x14ac:dyDescent="0.25">
      <c r="N211" s="1"/>
      <c r="O211" s="1"/>
      <c r="P211" s="1"/>
    </row>
    <row r="212" spans="14:16" x14ac:dyDescent="0.25">
      <c r="N212" s="1"/>
      <c r="O212" s="1"/>
      <c r="P212" s="1"/>
    </row>
    <row r="213" spans="14:16" x14ac:dyDescent="0.25">
      <c r="N213" s="1"/>
      <c r="O213" s="1"/>
      <c r="P213" s="1"/>
    </row>
    <row r="214" spans="14:16" x14ac:dyDescent="0.25">
      <c r="N214" s="1"/>
      <c r="O214" s="1"/>
      <c r="P214" s="1"/>
    </row>
    <row r="215" spans="14:16" x14ac:dyDescent="0.25">
      <c r="N215" s="1"/>
      <c r="O215" s="1"/>
      <c r="P215" s="1"/>
    </row>
    <row r="216" spans="14:16" x14ac:dyDescent="0.25">
      <c r="N216" s="1"/>
      <c r="O216" s="1"/>
      <c r="P216" s="1"/>
    </row>
    <row r="217" spans="14:16" x14ac:dyDescent="0.25">
      <c r="N217" s="1"/>
      <c r="O217" s="1"/>
      <c r="P217" s="1"/>
    </row>
    <row r="218" spans="14:16" x14ac:dyDescent="0.25">
      <c r="N218" s="1"/>
      <c r="O218" s="1"/>
      <c r="P218" s="1"/>
    </row>
    <row r="219" spans="14:16" x14ac:dyDescent="0.25">
      <c r="N219" s="1"/>
      <c r="O219" s="1"/>
      <c r="P219" s="1"/>
    </row>
    <row r="220" spans="14:16" x14ac:dyDescent="0.25">
      <c r="N220" s="1"/>
      <c r="O220" s="1"/>
      <c r="P220" s="1"/>
    </row>
    <row r="221" spans="14:16" x14ac:dyDescent="0.25">
      <c r="N221" s="1"/>
      <c r="O221" s="1"/>
      <c r="P221" s="1"/>
    </row>
    <row r="222" spans="14:16" x14ac:dyDescent="0.25">
      <c r="N222" s="1"/>
      <c r="O222" s="1"/>
      <c r="P222" s="1"/>
    </row>
    <row r="223" spans="14:16" x14ac:dyDescent="0.25">
      <c r="N223" s="1"/>
      <c r="O223" s="1"/>
      <c r="P223" s="1"/>
    </row>
    <row r="224" spans="14:16" x14ac:dyDescent="0.25">
      <c r="N224" s="1"/>
      <c r="O224" s="1"/>
      <c r="P224" s="1"/>
    </row>
    <row r="225" spans="14:16" x14ac:dyDescent="0.25">
      <c r="N225" s="1"/>
      <c r="O225" s="1"/>
      <c r="P225" s="1"/>
    </row>
    <row r="226" spans="14:16" x14ac:dyDescent="0.25">
      <c r="N226" s="1"/>
      <c r="O226" s="1"/>
      <c r="P226" s="1"/>
    </row>
    <row r="227" spans="14:16" x14ac:dyDescent="0.25">
      <c r="N227" s="1"/>
      <c r="O227" s="1"/>
      <c r="P227" s="1"/>
    </row>
    <row r="228" spans="14:16" x14ac:dyDescent="0.25">
      <c r="N228" s="1"/>
      <c r="O228" s="1"/>
      <c r="P228" s="1"/>
    </row>
    <row r="229" spans="14:16" x14ac:dyDescent="0.25">
      <c r="N229" s="1"/>
      <c r="O229" s="1"/>
      <c r="P229" s="1"/>
    </row>
    <row r="230" spans="14:16" x14ac:dyDescent="0.25">
      <c r="N230" s="1"/>
      <c r="O230" s="1"/>
      <c r="P230" s="1"/>
    </row>
    <row r="231" spans="14:16" x14ac:dyDescent="0.25">
      <c r="N231" s="1"/>
      <c r="O231" s="1"/>
      <c r="P231" s="1"/>
    </row>
    <row r="232" spans="14:16" x14ac:dyDescent="0.25">
      <c r="N232" s="1"/>
      <c r="O232" s="1"/>
      <c r="P232" s="1"/>
    </row>
    <row r="233" spans="14:16" x14ac:dyDescent="0.25">
      <c r="N233" s="1"/>
      <c r="O233" s="1"/>
      <c r="P233" s="1"/>
    </row>
    <row r="234" spans="14:16" x14ac:dyDescent="0.25">
      <c r="N234" s="1"/>
      <c r="O234" s="1"/>
      <c r="P234" s="1"/>
    </row>
    <row r="235" spans="14:16" x14ac:dyDescent="0.25">
      <c r="N235" s="1"/>
      <c r="O235" s="1"/>
      <c r="P235" s="1"/>
    </row>
    <row r="236" spans="14:16" x14ac:dyDescent="0.25">
      <c r="N236" s="1"/>
      <c r="O236" s="1"/>
      <c r="P236" s="1"/>
    </row>
    <row r="237" spans="14:16" x14ac:dyDescent="0.25">
      <c r="N237" s="1"/>
      <c r="O237" s="1"/>
      <c r="P237" s="1"/>
    </row>
    <row r="238" spans="14:16" x14ac:dyDescent="0.25">
      <c r="N238" s="1"/>
      <c r="O238" s="1"/>
      <c r="P238" s="1"/>
    </row>
    <row r="239" spans="14:16" x14ac:dyDescent="0.25">
      <c r="N239" s="1"/>
      <c r="O239" s="1"/>
      <c r="P239" s="1"/>
    </row>
    <row r="240" spans="14:16" x14ac:dyDescent="0.25">
      <c r="N240" s="1"/>
      <c r="O240" s="1"/>
      <c r="P240" s="1"/>
    </row>
    <row r="241" spans="14:16" x14ac:dyDescent="0.25">
      <c r="N241" s="1"/>
      <c r="O241" s="1"/>
      <c r="P241" s="1"/>
    </row>
    <row r="242" spans="14:16" x14ac:dyDescent="0.25">
      <c r="N242" s="1"/>
      <c r="O242" s="1"/>
      <c r="P242" s="1"/>
    </row>
    <row r="243" spans="14:16" x14ac:dyDescent="0.25">
      <c r="N243" s="1"/>
    </row>
    <row r="244" spans="14:16" x14ac:dyDescent="0.25">
      <c r="N244" s="1"/>
    </row>
    <row r="245" spans="14:16" x14ac:dyDescent="0.25">
      <c r="N245" s="1"/>
    </row>
    <row r="246" spans="14:16" x14ac:dyDescent="0.25">
      <c r="N246" s="1"/>
    </row>
    <row r="247" spans="14:16" x14ac:dyDescent="0.25">
      <c r="N247" s="1"/>
    </row>
    <row r="248" spans="14:16" x14ac:dyDescent="0.25">
      <c r="N248" s="1"/>
    </row>
    <row r="249" spans="14:16" x14ac:dyDescent="0.25">
      <c r="N249" s="1"/>
    </row>
    <row r="250" spans="14:16" x14ac:dyDescent="0.25">
      <c r="N250" s="1"/>
    </row>
    <row r="251" spans="14:16" x14ac:dyDescent="0.25">
      <c r="N251" s="1"/>
    </row>
    <row r="252" spans="14:16" x14ac:dyDescent="0.25">
      <c r="N252" s="1"/>
    </row>
    <row r="253" spans="14:16" x14ac:dyDescent="0.25">
      <c r="N253" s="1"/>
    </row>
    <row r="254" spans="14:16" x14ac:dyDescent="0.25">
      <c r="N254" s="1"/>
    </row>
    <row r="255" spans="14:16" x14ac:dyDescent="0.25">
      <c r="N255" s="1"/>
    </row>
    <row r="256" spans="14:16" x14ac:dyDescent="0.25">
      <c r="N256" s="1"/>
    </row>
    <row r="257" spans="14:14" x14ac:dyDescent="0.25">
      <c r="N257" s="1"/>
    </row>
    <row r="258" spans="14:14" x14ac:dyDescent="0.25">
      <c r="N258" s="1"/>
    </row>
    <row r="259" spans="14:14" x14ac:dyDescent="0.25">
      <c r="N259" s="1"/>
    </row>
    <row r="260" spans="14:14" x14ac:dyDescent="0.25">
      <c r="N260" s="1"/>
    </row>
    <row r="261" spans="14:14" x14ac:dyDescent="0.25">
      <c r="N261" s="1"/>
    </row>
    <row r="262" spans="14:14" x14ac:dyDescent="0.25">
      <c r="N262" s="1"/>
    </row>
    <row r="263" spans="14:14" x14ac:dyDescent="0.25">
      <c r="N263" s="1"/>
    </row>
    <row r="264" spans="14:14" x14ac:dyDescent="0.25">
      <c r="N264" s="1"/>
    </row>
    <row r="265" spans="14:14" x14ac:dyDescent="0.25">
      <c r="N265" s="1"/>
    </row>
    <row r="266" spans="14:14" x14ac:dyDescent="0.25">
      <c r="N266" s="1"/>
    </row>
    <row r="267" spans="14:14" x14ac:dyDescent="0.25">
      <c r="N267" s="1"/>
    </row>
    <row r="268" spans="14:14" x14ac:dyDescent="0.25">
      <c r="N268" s="1"/>
    </row>
    <row r="269" spans="14:14" x14ac:dyDescent="0.25">
      <c r="N269" s="1"/>
    </row>
    <row r="270" spans="14:14" x14ac:dyDescent="0.25">
      <c r="N270" s="1"/>
    </row>
    <row r="271" spans="14:14" x14ac:dyDescent="0.25">
      <c r="N271" s="1"/>
    </row>
    <row r="272" spans="14:14" x14ac:dyDescent="0.25">
      <c r="N272" s="1"/>
    </row>
    <row r="273" spans="14:14" x14ac:dyDescent="0.25">
      <c r="N273" s="1"/>
    </row>
    <row r="274" spans="14:14" x14ac:dyDescent="0.25">
      <c r="N274" s="1"/>
    </row>
  </sheetData>
  <mergeCells count="7">
    <mergeCell ref="B9:B10"/>
    <mergeCell ref="B8:T8"/>
    <mergeCell ref="C9:F9"/>
    <mergeCell ref="G9:J9"/>
    <mergeCell ref="K9:N9"/>
    <mergeCell ref="O9:S9"/>
    <mergeCell ref="T9:T10"/>
  </mergeCells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5"/>
  <sheetViews>
    <sheetView showGridLines="0" view="pageBreakPreview" topLeftCell="A4" zoomScale="70" zoomScaleNormal="30" zoomScaleSheetLayoutView="70" workbookViewId="0">
      <selection activeCell="B23" sqref="B23"/>
    </sheetView>
  </sheetViews>
  <sheetFormatPr baseColWidth="10" defaultColWidth="11.42578125" defaultRowHeight="15" x14ac:dyDescent="0.25"/>
  <cols>
    <col min="2" max="2" width="64.5703125" style="1" customWidth="1"/>
    <col min="3" max="3" width="9.7109375" customWidth="1"/>
    <col min="4" max="4" width="12.28515625" customWidth="1"/>
    <col min="5" max="5" width="9.85546875" customWidth="1"/>
    <col min="6" max="6" width="12.28515625" customWidth="1"/>
    <col min="7" max="7" width="8" customWidth="1"/>
    <col min="8" max="8" width="9" customWidth="1"/>
    <col min="9" max="9" width="9.140625" customWidth="1"/>
    <col min="10" max="10" width="12.7109375" customWidth="1"/>
    <col min="11" max="11" width="8.28515625" customWidth="1"/>
    <col min="12" max="12" width="11.28515625" customWidth="1"/>
    <col min="13" max="13" width="17.7109375" customWidth="1"/>
    <col min="14" max="15" width="12.7109375" customWidth="1"/>
    <col min="16" max="16" width="15.85546875" customWidth="1"/>
    <col min="17" max="17" width="15.140625" customWidth="1"/>
    <col min="18" max="18" width="12.7109375" bestFit="1" customWidth="1"/>
    <col min="19" max="19" width="25.5703125" bestFit="1" customWidth="1"/>
  </cols>
  <sheetData>
    <row r="3" spans="2:19" x14ac:dyDescent="0.25">
      <c r="B3" s="5"/>
    </row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6.5" thickBot="1" x14ac:dyDescent="0.3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x14ac:dyDescent="0.25">
      <c r="B6" s="136" t="s">
        <v>47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8"/>
    </row>
    <row r="7" spans="2:19" ht="15.75" x14ac:dyDescent="0.25">
      <c r="B7" s="134" t="s">
        <v>79</v>
      </c>
      <c r="C7" s="139" t="s">
        <v>1</v>
      </c>
      <c r="D7" s="139"/>
      <c r="E7" s="139"/>
      <c r="F7" s="139"/>
      <c r="G7" s="139" t="s">
        <v>2</v>
      </c>
      <c r="H7" s="139"/>
      <c r="I7" s="139"/>
      <c r="J7" s="139"/>
      <c r="K7" s="139" t="s">
        <v>3</v>
      </c>
      <c r="L7" s="139"/>
      <c r="M7" s="139"/>
      <c r="N7" s="139"/>
      <c r="O7" s="139" t="s">
        <v>4</v>
      </c>
      <c r="P7" s="139"/>
      <c r="Q7" s="139"/>
      <c r="R7" s="139"/>
      <c r="S7" s="140" t="s">
        <v>5</v>
      </c>
    </row>
    <row r="8" spans="2:19" ht="16.5" thickBot="1" x14ac:dyDescent="0.3">
      <c r="B8" s="135"/>
      <c r="C8" s="23" t="s">
        <v>6</v>
      </c>
      <c r="D8" s="23" t="s">
        <v>7</v>
      </c>
      <c r="E8" s="23" t="s">
        <v>8</v>
      </c>
      <c r="F8" s="23" t="s">
        <v>9</v>
      </c>
      <c r="G8" s="23" t="s">
        <v>10</v>
      </c>
      <c r="H8" s="23" t="s">
        <v>11</v>
      </c>
      <c r="I8" s="23" t="s">
        <v>12</v>
      </c>
      <c r="J8" s="23" t="s">
        <v>13</v>
      </c>
      <c r="K8" s="23" t="s">
        <v>14</v>
      </c>
      <c r="L8" s="23" t="s">
        <v>15</v>
      </c>
      <c r="M8" s="23" t="s">
        <v>16</v>
      </c>
      <c r="N8" s="23" t="s">
        <v>17</v>
      </c>
      <c r="O8" s="23" t="s">
        <v>18</v>
      </c>
      <c r="P8" s="23" t="s">
        <v>19</v>
      </c>
      <c r="Q8" s="23" t="s">
        <v>20</v>
      </c>
      <c r="R8" s="23" t="s">
        <v>21</v>
      </c>
      <c r="S8" s="141"/>
    </row>
    <row r="9" spans="2:19" ht="15.75" x14ac:dyDescent="0.25">
      <c r="B9" s="15" t="s">
        <v>48</v>
      </c>
      <c r="C9" s="43">
        <v>43</v>
      </c>
      <c r="D9" s="43">
        <v>60</v>
      </c>
      <c r="E9" s="43">
        <v>62</v>
      </c>
      <c r="F9" s="10">
        <f t="shared" ref="F9:F11" si="0">E9+D9+C9</f>
        <v>165</v>
      </c>
      <c r="G9" s="11"/>
      <c r="H9" s="11"/>
      <c r="I9" s="11"/>
      <c r="J9" s="10"/>
      <c r="K9" s="11"/>
      <c r="L9" s="11"/>
      <c r="M9" s="11"/>
      <c r="N9" s="10"/>
      <c r="O9" s="35"/>
      <c r="P9" s="36"/>
      <c r="Q9" s="36"/>
      <c r="R9" s="10"/>
      <c r="S9" s="25">
        <f t="shared" ref="S9:S12" si="1">SUM(R9,N9,J9,F9)</f>
        <v>165</v>
      </c>
    </row>
    <row r="10" spans="2:19" ht="15.75" x14ac:dyDescent="0.25">
      <c r="B10" s="15" t="s">
        <v>49</v>
      </c>
      <c r="C10" s="44">
        <v>28</v>
      </c>
      <c r="D10" s="44">
        <v>51</v>
      </c>
      <c r="E10" s="44">
        <v>54</v>
      </c>
      <c r="F10" s="10">
        <f t="shared" si="0"/>
        <v>133</v>
      </c>
      <c r="G10" s="11"/>
      <c r="H10" s="11"/>
      <c r="I10" s="11"/>
      <c r="J10" s="10"/>
      <c r="K10" s="11"/>
      <c r="L10" s="11"/>
      <c r="M10" s="11"/>
      <c r="N10" s="10"/>
      <c r="O10" s="35"/>
      <c r="P10" s="36"/>
      <c r="Q10" s="36"/>
      <c r="R10" s="10"/>
      <c r="S10" s="10">
        <f t="shared" si="1"/>
        <v>133</v>
      </c>
    </row>
    <row r="11" spans="2:19" ht="15.75" x14ac:dyDescent="0.25">
      <c r="B11" s="4" t="s">
        <v>50</v>
      </c>
      <c r="C11" s="44">
        <v>0</v>
      </c>
      <c r="D11" s="44">
        <v>8</v>
      </c>
      <c r="E11" s="44">
        <v>6</v>
      </c>
      <c r="F11" s="18">
        <f t="shared" si="0"/>
        <v>14</v>
      </c>
      <c r="G11" s="9"/>
      <c r="H11" s="9"/>
      <c r="I11" s="9"/>
      <c r="J11" s="18"/>
      <c r="K11" s="9"/>
      <c r="L11" s="9"/>
      <c r="M11" s="9"/>
      <c r="N11" s="10"/>
      <c r="O11" s="35"/>
      <c r="P11" s="36"/>
      <c r="Q11" s="36"/>
      <c r="R11" s="10"/>
      <c r="S11" s="18">
        <f t="shared" si="1"/>
        <v>14</v>
      </c>
    </row>
    <row r="12" spans="2:19" ht="15.75" x14ac:dyDescent="0.25">
      <c r="B12" s="4" t="s">
        <v>51</v>
      </c>
      <c r="C12" s="44">
        <v>0</v>
      </c>
      <c r="D12" s="44">
        <v>0</v>
      </c>
      <c r="E12" s="44">
        <v>0</v>
      </c>
      <c r="F12" s="18">
        <f>E12+D12+C12</f>
        <v>0</v>
      </c>
      <c r="G12" s="9"/>
      <c r="H12" s="9"/>
      <c r="I12" s="9"/>
      <c r="J12" s="18"/>
      <c r="K12" s="9"/>
      <c r="L12" s="9"/>
      <c r="M12" s="9"/>
      <c r="N12" s="10"/>
      <c r="O12" s="35"/>
      <c r="P12" s="36"/>
      <c r="Q12" s="36"/>
      <c r="R12" s="10"/>
      <c r="S12" s="18">
        <f t="shared" si="1"/>
        <v>0</v>
      </c>
    </row>
    <row r="13" spans="2:19" ht="15.75" x14ac:dyDescent="0.25">
      <c r="B13" s="24" t="s">
        <v>5</v>
      </c>
      <c r="C13" s="17">
        <f t="shared" ref="C13:S13" si="2">SUM(C9:C12)</f>
        <v>71</v>
      </c>
      <c r="D13" s="17">
        <f t="shared" si="2"/>
        <v>119</v>
      </c>
      <c r="E13" s="17">
        <f t="shared" si="2"/>
        <v>122</v>
      </c>
      <c r="F13" s="18">
        <f t="shared" si="2"/>
        <v>312</v>
      </c>
      <c r="G13" s="40">
        <f t="shared" si="2"/>
        <v>0</v>
      </c>
      <c r="H13" s="40">
        <f t="shared" si="2"/>
        <v>0</v>
      </c>
      <c r="I13" s="40">
        <f t="shared" si="2"/>
        <v>0</v>
      </c>
      <c r="J13" s="18">
        <f t="shared" si="2"/>
        <v>0</v>
      </c>
      <c r="K13" s="17">
        <f t="shared" si="2"/>
        <v>0</v>
      </c>
      <c r="L13" s="17">
        <f t="shared" si="2"/>
        <v>0</v>
      </c>
      <c r="M13" s="17">
        <f t="shared" si="2"/>
        <v>0</v>
      </c>
      <c r="N13" s="18">
        <f t="shared" si="2"/>
        <v>0</v>
      </c>
      <c r="O13" s="18">
        <f t="shared" si="2"/>
        <v>0</v>
      </c>
      <c r="P13" s="18">
        <f t="shared" si="2"/>
        <v>0</v>
      </c>
      <c r="Q13" s="18">
        <f t="shared" si="2"/>
        <v>0</v>
      </c>
      <c r="R13" s="18">
        <f t="shared" si="2"/>
        <v>0</v>
      </c>
      <c r="S13" s="18">
        <f t="shared" si="2"/>
        <v>312</v>
      </c>
    </row>
    <row r="14" spans="2:19" ht="15.75" x14ac:dyDescent="0.25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2:19" ht="15.75" x14ac:dyDescent="0.25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9"/>
  <sheetViews>
    <sheetView showGridLines="0" view="pageBreakPreview" topLeftCell="A11" zoomScale="55" zoomScaleNormal="30" zoomScaleSheetLayoutView="55" workbookViewId="0">
      <selection activeCell="F29" sqref="F29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36">
        <v>0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8"/>
    </row>
    <row r="6" spans="2:19" ht="15.75" x14ac:dyDescent="0.25">
      <c r="B6" s="134" t="s">
        <v>79</v>
      </c>
      <c r="C6" s="139" t="s">
        <v>1</v>
      </c>
      <c r="D6" s="139"/>
      <c r="E6" s="139"/>
      <c r="F6" s="139"/>
      <c r="G6" s="139" t="s">
        <v>2</v>
      </c>
      <c r="H6" s="139"/>
      <c r="I6" s="139"/>
      <c r="J6" s="139"/>
      <c r="K6" s="139" t="s">
        <v>3</v>
      </c>
      <c r="L6" s="139"/>
      <c r="M6" s="139"/>
      <c r="N6" s="139"/>
      <c r="O6" s="139" t="s">
        <v>4</v>
      </c>
      <c r="P6" s="139"/>
      <c r="Q6" s="139"/>
      <c r="R6" s="139"/>
      <c r="S6" s="140" t="s">
        <v>5</v>
      </c>
    </row>
    <row r="7" spans="2:19" ht="16.5" thickBot="1" x14ac:dyDescent="0.3">
      <c r="B7" s="135"/>
      <c r="C7" s="23" t="s">
        <v>6</v>
      </c>
      <c r="D7" s="23" t="s">
        <v>7</v>
      </c>
      <c r="E7" s="23" t="s">
        <v>8</v>
      </c>
      <c r="F7" s="23" t="s">
        <v>9</v>
      </c>
      <c r="G7" s="23" t="s">
        <v>10</v>
      </c>
      <c r="H7" s="23" t="s">
        <v>11</v>
      </c>
      <c r="I7" s="23" t="s">
        <v>12</v>
      </c>
      <c r="J7" s="23" t="s">
        <v>13</v>
      </c>
      <c r="K7" s="23" t="s">
        <v>14</v>
      </c>
      <c r="L7" s="23" t="s">
        <v>15</v>
      </c>
      <c r="M7" s="23" t="s">
        <v>16</v>
      </c>
      <c r="N7" s="23" t="s">
        <v>17</v>
      </c>
      <c r="O7" s="23" t="s">
        <v>18</v>
      </c>
      <c r="P7" s="23" t="s">
        <v>19</v>
      </c>
      <c r="Q7" s="23" t="s">
        <v>20</v>
      </c>
      <c r="R7" s="23" t="s">
        <v>21</v>
      </c>
      <c r="S7" s="141"/>
    </row>
    <row r="8" spans="2:19" ht="15.75" x14ac:dyDescent="0.25">
      <c r="B8" s="15" t="s">
        <v>52</v>
      </c>
      <c r="C8" s="49"/>
      <c r="D8" s="49"/>
      <c r="E8" s="49"/>
      <c r="F8" s="14">
        <f>C8+D8+E8</f>
        <v>0</v>
      </c>
      <c r="G8" s="26"/>
      <c r="H8" s="26"/>
      <c r="I8" s="26"/>
      <c r="J8" s="27"/>
      <c r="K8" s="13"/>
      <c r="L8" s="13"/>
      <c r="M8" s="13"/>
      <c r="N8" s="14"/>
      <c r="O8" s="13"/>
      <c r="P8" s="13"/>
      <c r="Q8" s="19"/>
      <c r="R8" s="13"/>
      <c r="S8" s="14">
        <f>R8+N8+J8+F8</f>
        <v>0</v>
      </c>
    </row>
    <row r="9" spans="2:19" ht="15.75" x14ac:dyDescent="0.25">
      <c r="B9" s="4" t="s">
        <v>53</v>
      </c>
      <c r="C9" s="50"/>
      <c r="D9" s="50"/>
      <c r="E9" s="50"/>
      <c r="F9" s="14">
        <f t="shared" ref="F9:F28" si="0">C9+D9+E9</f>
        <v>0</v>
      </c>
      <c r="G9" s="28"/>
      <c r="H9" s="28"/>
      <c r="I9" s="28"/>
      <c r="J9" s="27"/>
      <c r="K9" s="13"/>
      <c r="L9" s="13"/>
      <c r="M9" s="13"/>
      <c r="N9" s="14"/>
      <c r="O9" s="13"/>
      <c r="P9" s="13"/>
      <c r="Q9" s="12"/>
      <c r="R9" s="13"/>
      <c r="S9" s="21">
        <f>R9+N9+J9+F9</f>
        <v>0</v>
      </c>
    </row>
    <row r="10" spans="2:19" ht="15.75" x14ac:dyDescent="0.25">
      <c r="B10" s="4" t="s">
        <v>54</v>
      </c>
      <c r="C10" s="50"/>
      <c r="D10" s="50"/>
      <c r="E10" s="50"/>
      <c r="F10" s="14">
        <f t="shared" si="0"/>
        <v>0</v>
      </c>
      <c r="G10" s="28"/>
      <c r="H10" s="28"/>
      <c r="I10" s="28"/>
      <c r="J10" s="27"/>
      <c r="K10" s="13"/>
      <c r="L10" s="13"/>
      <c r="M10" s="13"/>
      <c r="N10" s="14"/>
      <c r="O10" s="13"/>
      <c r="P10" s="13"/>
      <c r="Q10" s="12"/>
      <c r="R10" s="13"/>
      <c r="S10" s="21">
        <f>R10+N10+J10+F10</f>
        <v>0</v>
      </c>
    </row>
    <row r="11" spans="2:19" ht="15.75" x14ac:dyDescent="0.25">
      <c r="B11" s="4" t="s">
        <v>55</v>
      </c>
      <c r="C11" s="50"/>
      <c r="D11" s="50"/>
      <c r="E11" s="50"/>
      <c r="F11" s="14">
        <f t="shared" si="0"/>
        <v>0</v>
      </c>
      <c r="G11" s="28"/>
      <c r="H11" s="28"/>
      <c r="I11" s="28"/>
      <c r="J11" s="27"/>
      <c r="K11" s="13"/>
      <c r="L11" s="13"/>
      <c r="M11" s="13"/>
      <c r="N11" s="14"/>
      <c r="O11" s="13"/>
      <c r="P11" s="13"/>
      <c r="Q11" s="12"/>
      <c r="R11" s="13"/>
      <c r="S11" s="21">
        <f t="shared" ref="S11:S28" si="1">R11+N11+J11+F11</f>
        <v>0</v>
      </c>
    </row>
    <row r="12" spans="2:19" ht="15.75" x14ac:dyDescent="0.25">
      <c r="B12" s="6" t="s">
        <v>78</v>
      </c>
      <c r="C12" s="50">
        <v>4</v>
      </c>
      <c r="D12" s="50"/>
      <c r="E12" s="50"/>
      <c r="F12" s="14">
        <f t="shared" si="0"/>
        <v>4</v>
      </c>
      <c r="G12" s="28"/>
      <c r="H12" s="28"/>
      <c r="I12" s="28"/>
      <c r="J12" s="27"/>
      <c r="K12" s="13"/>
      <c r="L12" s="13"/>
      <c r="M12" s="13"/>
      <c r="N12" s="14"/>
      <c r="O12" s="13"/>
      <c r="P12" s="13"/>
      <c r="Q12" s="12"/>
      <c r="R12" s="13"/>
      <c r="S12" s="21">
        <f t="shared" si="1"/>
        <v>4</v>
      </c>
    </row>
    <row r="13" spans="2:19" ht="15.75" x14ac:dyDescent="0.25">
      <c r="B13" s="4" t="s">
        <v>56</v>
      </c>
      <c r="C13" s="50"/>
      <c r="D13" s="50">
        <v>1</v>
      </c>
      <c r="E13" s="50"/>
      <c r="F13" s="14">
        <f t="shared" si="0"/>
        <v>1</v>
      </c>
      <c r="G13" s="28"/>
      <c r="H13" s="28"/>
      <c r="I13" s="28"/>
      <c r="J13" s="27"/>
      <c r="K13" s="13"/>
      <c r="L13" s="13"/>
      <c r="M13" s="13"/>
      <c r="N13" s="14"/>
      <c r="O13" s="13"/>
      <c r="P13" s="13"/>
      <c r="Q13" s="12"/>
      <c r="R13" s="13"/>
      <c r="S13" s="21">
        <f t="shared" si="1"/>
        <v>1</v>
      </c>
    </row>
    <row r="14" spans="2:19" ht="15.75" x14ac:dyDescent="0.25">
      <c r="B14" s="4" t="s">
        <v>57</v>
      </c>
      <c r="C14" s="50">
        <v>1</v>
      </c>
      <c r="D14" s="50"/>
      <c r="E14" s="50"/>
      <c r="F14" s="14">
        <f t="shared" si="0"/>
        <v>1</v>
      </c>
      <c r="G14" s="28"/>
      <c r="H14" s="28"/>
      <c r="I14" s="28"/>
      <c r="J14" s="27"/>
      <c r="K14" s="13"/>
      <c r="L14" s="13"/>
      <c r="M14" s="13"/>
      <c r="N14" s="14"/>
      <c r="O14" s="13"/>
      <c r="P14" s="13"/>
      <c r="Q14" s="12"/>
      <c r="R14" s="13"/>
      <c r="S14" s="21">
        <f t="shared" si="1"/>
        <v>1</v>
      </c>
    </row>
    <row r="15" spans="2:19" ht="15.75" x14ac:dyDescent="0.25">
      <c r="B15" s="4" t="s">
        <v>58</v>
      </c>
      <c r="C15" s="50"/>
      <c r="D15" s="50"/>
      <c r="E15" s="50"/>
      <c r="F15" s="14">
        <f t="shared" si="0"/>
        <v>0</v>
      </c>
      <c r="G15" s="28"/>
      <c r="H15" s="28"/>
      <c r="I15" s="28"/>
      <c r="J15" s="27"/>
      <c r="K15" s="13"/>
      <c r="L15" s="13"/>
      <c r="M15" s="13"/>
      <c r="N15" s="14"/>
      <c r="O15" s="13"/>
      <c r="P15" s="13"/>
      <c r="Q15" s="12"/>
      <c r="R15" s="13"/>
      <c r="S15" s="21">
        <f t="shared" si="1"/>
        <v>0</v>
      </c>
    </row>
    <row r="16" spans="2:19" ht="15.75" x14ac:dyDescent="0.25">
      <c r="B16" s="4" t="s">
        <v>59</v>
      </c>
      <c r="C16" s="50"/>
      <c r="D16" s="50"/>
      <c r="E16" s="50">
        <v>1</v>
      </c>
      <c r="F16" s="14">
        <f t="shared" si="0"/>
        <v>1</v>
      </c>
      <c r="G16" s="28"/>
      <c r="H16" s="28"/>
      <c r="I16" s="28"/>
      <c r="J16" s="27"/>
      <c r="K16" s="13"/>
      <c r="L16" s="13"/>
      <c r="M16" s="13"/>
      <c r="N16" s="14"/>
      <c r="O16" s="13"/>
      <c r="P16" s="13"/>
      <c r="Q16" s="12"/>
      <c r="R16" s="13"/>
      <c r="S16" s="21">
        <f t="shared" si="1"/>
        <v>1</v>
      </c>
    </row>
    <row r="17" spans="2:19" ht="15.75" x14ac:dyDescent="0.25">
      <c r="B17" s="4" t="s">
        <v>60</v>
      </c>
      <c r="C17" s="50"/>
      <c r="D17" s="50"/>
      <c r="E17" s="50"/>
      <c r="F17" s="14">
        <f t="shared" si="0"/>
        <v>0</v>
      </c>
      <c r="G17" s="28"/>
      <c r="H17" s="28"/>
      <c r="I17" s="28"/>
      <c r="J17" s="27"/>
      <c r="K17" s="13"/>
      <c r="L17" s="13"/>
      <c r="M17" s="13"/>
      <c r="N17" s="14"/>
      <c r="O17" s="13"/>
      <c r="P17" s="13"/>
      <c r="Q17" s="12"/>
      <c r="R17" s="13"/>
      <c r="S17" s="21">
        <f t="shared" si="1"/>
        <v>0</v>
      </c>
    </row>
    <row r="18" spans="2:19" ht="15.75" x14ac:dyDescent="0.25">
      <c r="B18" s="6" t="s">
        <v>77</v>
      </c>
      <c r="C18" s="50"/>
      <c r="D18" s="50"/>
      <c r="E18" s="50"/>
      <c r="F18" s="14">
        <f t="shared" si="0"/>
        <v>0</v>
      </c>
      <c r="G18" s="28"/>
      <c r="H18" s="28"/>
      <c r="I18" s="28"/>
      <c r="J18" s="27"/>
      <c r="K18" s="13"/>
      <c r="L18" s="13"/>
      <c r="M18" s="13"/>
      <c r="N18" s="14"/>
      <c r="O18" s="13"/>
      <c r="P18" s="13"/>
      <c r="Q18" s="12"/>
      <c r="R18" s="13"/>
      <c r="S18" s="21">
        <f t="shared" si="1"/>
        <v>0</v>
      </c>
    </row>
    <row r="19" spans="2:19" ht="15.75" x14ac:dyDescent="0.25">
      <c r="B19" s="7" t="s">
        <v>76</v>
      </c>
      <c r="C19" s="50">
        <v>1</v>
      </c>
      <c r="D19" s="50"/>
      <c r="E19" s="50"/>
      <c r="F19" s="14">
        <f t="shared" si="0"/>
        <v>1</v>
      </c>
      <c r="G19" s="28"/>
      <c r="H19" s="28"/>
      <c r="I19" s="28"/>
      <c r="J19" s="27"/>
      <c r="K19" s="13"/>
      <c r="L19" s="13"/>
      <c r="M19" s="13"/>
      <c r="N19" s="14"/>
      <c r="O19" s="13"/>
      <c r="P19" s="13"/>
      <c r="Q19" s="12"/>
      <c r="R19" s="13"/>
      <c r="S19" s="21">
        <f t="shared" si="1"/>
        <v>1</v>
      </c>
    </row>
    <row r="20" spans="2:19" ht="15.75" x14ac:dyDescent="0.25">
      <c r="B20" s="7" t="s">
        <v>75</v>
      </c>
      <c r="C20" s="50"/>
      <c r="D20" s="50"/>
      <c r="E20" s="50"/>
      <c r="F20" s="14">
        <f t="shared" si="0"/>
        <v>0</v>
      </c>
      <c r="G20" s="28"/>
      <c r="H20" s="28"/>
      <c r="I20" s="28"/>
      <c r="J20" s="27"/>
      <c r="K20" s="13"/>
      <c r="L20" s="13"/>
      <c r="M20" s="13"/>
      <c r="N20" s="14"/>
      <c r="O20" s="13"/>
      <c r="P20" s="13"/>
      <c r="Q20" s="12"/>
      <c r="R20" s="13"/>
      <c r="S20" s="21">
        <f t="shared" si="1"/>
        <v>0</v>
      </c>
    </row>
    <row r="21" spans="2:19" ht="31.5" x14ac:dyDescent="0.25">
      <c r="B21" s="6" t="s">
        <v>61</v>
      </c>
      <c r="C21" s="50"/>
      <c r="D21" s="50"/>
      <c r="E21" s="50"/>
      <c r="F21" s="14">
        <f t="shared" si="0"/>
        <v>0</v>
      </c>
      <c r="G21" s="28"/>
      <c r="H21" s="28"/>
      <c r="I21" s="28"/>
      <c r="J21" s="27"/>
      <c r="K21" s="13"/>
      <c r="L21" s="13"/>
      <c r="M21" s="13"/>
      <c r="N21" s="14"/>
      <c r="O21" s="13"/>
      <c r="P21" s="13"/>
      <c r="Q21" s="12"/>
      <c r="R21" s="13"/>
      <c r="S21" s="21">
        <f t="shared" si="1"/>
        <v>0</v>
      </c>
    </row>
    <row r="22" spans="2:19" ht="31.5" x14ac:dyDescent="0.25">
      <c r="B22" s="6" t="s">
        <v>62</v>
      </c>
      <c r="C22" s="50">
        <v>2</v>
      </c>
      <c r="D22" s="50"/>
      <c r="E22" s="50"/>
      <c r="F22" s="14">
        <f t="shared" si="0"/>
        <v>2</v>
      </c>
      <c r="G22" s="28"/>
      <c r="H22" s="28"/>
      <c r="I22" s="28"/>
      <c r="J22" s="27"/>
      <c r="K22" s="13"/>
      <c r="L22" s="13"/>
      <c r="M22" s="13"/>
      <c r="N22" s="14"/>
      <c r="O22" s="13"/>
      <c r="P22" s="13"/>
      <c r="Q22" s="12"/>
      <c r="R22" s="13"/>
      <c r="S22" s="21">
        <f t="shared" si="1"/>
        <v>2</v>
      </c>
    </row>
    <row r="23" spans="2:19" ht="15.75" x14ac:dyDescent="0.25">
      <c r="B23" s="6" t="s">
        <v>63</v>
      </c>
      <c r="C23" s="50"/>
      <c r="D23" s="50">
        <v>3</v>
      </c>
      <c r="E23" s="50"/>
      <c r="F23" s="14">
        <f t="shared" si="0"/>
        <v>3</v>
      </c>
      <c r="G23" s="28"/>
      <c r="H23" s="28"/>
      <c r="I23" s="28"/>
      <c r="J23" s="27"/>
      <c r="K23" s="13"/>
      <c r="L23" s="13"/>
      <c r="M23" s="13"/>
      <c r="N23" s="14"/>
      <c r="O23" s="13"/>
      <c r="P23" s="13"/>
      <c r="Q23" s="12"/>
      <c r="R23" s="13"/>
      <c r="S23" s="21">
        <f t="shared" si="1"/>
        <v>3</v>
      </c>
    </row>
    <row r="24" spans="2:19" ht="31.5" x14ac:dyDescent="0.25">
      <c r="B24" s="6" t="s">
        <v>64</v>
      </c>
      <c r="C24" s="50">
        <v>6</v>
      </c>
      <c r="D24" s="50">
        <v>2</v>
      </c>
      <c r="E24" s="50">
        <v>1</v>
      </c>
      <c r="F24" s="14">
        <f t="shared" si="0"/>
        <v>9</v>
      </c>
      <c r="G24" s="28"/>
      <c r="H24" s="28"/>
      <c r="I24" s="28"/>
      <c r="J24" s="27"/>
      <c r="K24" s="13"/>
      <c r="L24" s="13"/>
      <c r="M24" s="13"/>
      <c r="N24" s="14"/>
      <c r="O24" s="13"/>
      <c r="P24" s="13"/>
      <c r="Q24" s="12"/>
      <c r="R24" s="13"/>
      <c r="S24" s="21">
        <f t="shared" si="1"/>
        <v>9</v>
      </c>
    </row>
    <row r="25" spans="2:19" ht="15.75" x14ac:dyDescent="0.25">
      <c r="B25" s="6" t="s">
        <v>65</v>
      </c>
      <c r="C25" s="50"/>
      <c r="D25" s="50"/>
      <c r="E25" s="50"/>
      <c r="F25" s="14">
        <f t="shared" si="0"/>
        <v>0</v>
      </c>
      <c r="G25" s="28"/>
      <c r="H25" s="28"/>
      <c r="I25" s="28"/>
      <c r="J25" s="27"/>
      <c r="K25" s="13"/>
      <c r="L25" s="13"/>
      <c r="M25" s="13"/>
      <c r="N25" s="14"/>
      <c r="O25" s="13"/>
      <c r="P25" s="13"/>
      <c r="Q25" s="12"/>
      <c r="R25" s="13"/>
      <c r="S25" s="21">
        <f t="shared" si="1"/>
        <v>0</v>
      </c>
    </row>
    <row r="26" spans="2:19" ht="31.5" x14ac:dyDescent="0.25">
      <c r="B26" s="6" t="s">
        <v>74</v>
      </c>
      <c r="C26" s="50">
        <v>3</v>
      </c>
      <c r="D26" s="50">
        <v>1</v>
      </c>
      <c r="E26" s="50"/>
      <c r="F26" s="14">
        <f t="shared" si="0"/>
        <v>4</v>
      </c>
      <c r="G26" s="28"/>
      <c r="H26" s="28"/>
      <c r="I26" s="28"/>
      <c r="J26" s="27"/>
      <c r="K26" s="13"/>
      <c r="L26" s="13"/>
      <c r="M26" s="13"/>
      <c r="N26" s="14"/>
      <c r="O26" s="13"/>
      <c r="P26" s="13"/>
      <c r="Q26" s="12"/>
      <c r="R26" s="13"/>
      <c r="S26" s="21">
        <f t="shared" si="1"/>
        <v>4</v>
      </c>
    </row>
    <row r="27" spans="2:19" ht="15.75" x14ac:dyDescent="0.25">
      <c r="B27" s="6" t="s">
        <v>66</v>
      </c>
      <c r="C27" s="50"/>
      <c r="D27" s="50"/>
      <c r="E27" s="50"/>
      <c r="F27" s="14">
        <f t="shared" si="0"/>
        <v>0</v>
      </c>
      <c r="G27" s="28"/>
      <c r="H27" s="28"/>
      <c r="I27" s="28"/>
      <c r="J27" s="27"/>
      <c r="K27" s="13"/>
      <c r="L27" s="13"/>
      <c r="M27" s="13"/>
      <c r="N27" s="14"/>
      <c r="O27" s="13"/>
      <c r="P27" s="13"/>
      <c r="Q27" s="12"/>
      <c r="R27" s="13"/>
      <c r="S27" s="21">
        <f t="shared" si="1"/>
        <v>0</v>
      </c>
    </row>
    <row r="28" spans="2:19" ht="15.75" x14ac:dyDescent="0.25">
      <c r="B28" s="4" t="s">
        <v>67</v>
      </c>
      <c r="C28" s="50"/>
      <c r="D28" s="50"/>
      <c r="E28" s="50"/>
      <c r="F28" s="14">
        <f t="shared" si="0"/>
        <v>0</v>
      </c>
      <c r="G28" s="28"/>
      <c r="H28" s="28"/>
      <c r="I28" s="28"/>
      <c r="J28" s="27"/>
      <c r="K28" s="13"/>
      <c r="L28" s="13"/>
      <c r="M28" s="13"/>
      <c r="N28" s="14"/>
      <c r="O28" s="13"/>
      <c r="P28" s="13"/>
      <c r="Q28" s="34"/>
      <c r="R28" s="13"/>
      <c r="S28" s="21">
        <f t="shared" si="1"/>
        <v>0</v>
      </c>
    </row>
    <row r="29" spans="2:19" ht="15.75" x14ac:dyDescent="0.25">
      <c r="B29" s="24" t="s">
        <v>5</v>
      </c>
      <c r="C29" s="18">
        <f t="shared" ref="C29:J29" si="2">SUM(C8:C28)</f>
        <v>17</v>
      </c>
      <c r="D29" s="18">
        <f t="shared" si="2"/>
        <v>7</v>
      </c>
      <c r="E29" s="18">
        <f t="shared" si="2"/>
        <v>2</v>
      </c>
      <c r="F29" s="18">
        <f t="shared" si="2"/>
        <v>26</v>
      </c>
      <c r="G29" s="18">
        <f t="shared" si="2"/>
        <v>0</v>
      </c>
      <c r="H29" s="18">
        <f t="shared" si="2"/>
        <v>0</v>
      </c>
      <c r="I29" s="18">
        <f t="shared" si="2"/>
        <v>0</v>
      </c>
      <c r="J29" s="18">
        <f t="shared" si="2"/>
        <v>0</v>
      </c>
      <c r="K29" s="18">
        <f>SUM(K22:K28)</f>
        <v>0</v>
      </c>
      <c r="L29" s="18">
        <f>SUM(L22:L28)</f>
        <v>0</v>
      </c>
      <c r="M29" s="18">
        <f>SUM(M22:M28)</f>
        <v>0</v>
      </c>
      <c r="N29" s="18">
        <f>SUM(N8:N28)</f>
        <v>0</v>
      </c>
      <c r="O29" s="18">
        <f>SUM(O22:O28)</f>
        <v>0</v>
      </c>
      <c r="P29" s="18">
        <f>SUM(P8:P28)</f>
        <v>0</v>
      </c>
      <c r="Q29" s="18">
        <f>SUM(Q8:Q28)</f>
        <v>0</v>
      </c>
      <c r="R29" s="18">
        <f>SUM(R8:R28)</f>
        <v>0</v>
      </c>
      <c r="S29" s="18">
        <f>SUM(S8:S28)</f>
        <v>26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50"/>
  <sheetViews>
    <sheetView showGridLines="0" view="pageBreakPreview" zoomScale="70" zoomScaleNormal="45" zoomScaleSheetLayoutView="70" workbookViewId="0">
      <selection activeCell="S27" sqref="S27"/>
    </sheetView>
  </sheetViews>
  <sheetFormatPr baseColWidth="10" defaultColWidth="11.42578125" defaultRowHeight="15" x14ac:dyDescent="0.25"/>
  <cols>
    <col min="2" max="2" width="64.5703125" style="1" customWidth="1"/>
    <col min="3" max="12" width="11.42578125" customWidth="1"/>
    <col min="13" max="13" width="13" customWidth="1"/>
    <col min="14" max="17" width="11.42578125" customWidth="1"/>
    <col min="19" max="19" width="18" customWidth="1"/>
  </cols>
  <sheetData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36" t="s">
        <v>68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8"/>
    </row>
    <row r="6" spans="2:19" ht="15.75" x14ac:dyDescent="0.25">
      <c r="B6" s="134" t="s">
        <v>79</v>
      </c>
      <c r="C6" s="139" t="s">
        <v>1</v>
      </c>
      <c r="D6" s="139"/>
      <c r="E6" s="139"/>
      <c r="F6" s="139"/>
      <c r="G6" s="139" t="s">
        <v>2</v>
      </c>
      <c r="H6" s="139"/>
      <c r="I6" s="139"/>
      <c r="J6" s="139"/>
      <c r="K6" s="139" t="s">
        <v>3</v>
      </c>
      <c r="L6" s="139"/>
      <c r="M6" s="139"/>
      <c r="N6" s="139"/>
      <c r="O6" s="139" t="s">
        <v>4</v>
      </c>
      <c r="P6" s="139"/>
      <c r="Q6" s="139"/>
      <c r="R6" s="139"/>
      <c r="S6" s="140" t="s">
        <v>5</v>
      </c>
    </row>
    <row r="7" spans="2:19" ht="16.5" thickBot="1" x14ac:dyDescent="0.3">
      <c r="B7" s="135"/>
      <c r="C7" s="23" t="s">
        <v>6</v>
      </c>
      <c r="D7" s="23" t="s">
        <v>7</v>
      </c>
      <c r="E7" s="23" t="s">
        <v>8</v>
      </c>
      <c r="F7" s="23" t="s">
        <v>9</v>
      </c>
      <c r="G7" s="23" t="s">
        <v>10</v>
      </c>
      <c r="H7" s="23" t="s">
        <v>11</v>
      </c>
      <c r="I7" s="23" t="s">
        <v>12</v>
      </c>
      <c r="J7" s="23" t="s">
        <v>13</v>
      </c>
      <c r="K7" s="23" t="s">
        <v>14</v>
      </c>
      <c r="L7" s="23" t="s">
        <v>15</v>
      </c>
      <c r="M7" s="23" t="s">
        <v>16</v>
      </c>
      <c r="N7" s="23" t="s">
        <v>17</v>
      </c>
      <c r="O7" s="23" t="s">
        <v>18</v>
      </c>
      <c r="P7" s="23" t="s">
        <v>19</v>
      </c>
      <c r="Q7" s="23" t="s">
        <v>20</v>
      </c>
      <c r="R7" s="23" t="s">
        <v>21</v>
      </c>
      <c r="S7" s="141"/>
    </row>
    <row r="8" spans="2:19" ht="15.75" x14ac:dyDescent="0.25">
      <c r="B8" s="7" t="s">
        <v>80</v>
      </c>
      <c r="C8" s="12"/>
      <c r="D8" s="12"/>
      <c r="E8" s="12"/>
      <c r="F8" s="21">
        <v>537</v>
      </c>
      <c r="G8" s="12"/>
      <c r="H8" s="12"/>
      <c r="I8" s="12"/>
      <c r="J8" s="21"/>
      <c r="K8" s="12"/>
      <c r="L8" s="12"/>
      <c r="M8" s="12"/>
      <c r="N8" s="14"/>
      <c r="O8" s="12"/>
      <c r="P8" s="12"/>
      <c r="Q8" s="12"/>
      <c r="R8" s="29"/>
      <c r="S8" s="18">
        <f>F8+J8+N8+Q8</f>
        <v>537</v>
      </c>
    </row>
    <row r="9" spans="2:19" ht="15.75" x14ac:dyDescent="0.25">
      <c r="B9" s="7" t="s">
        <v>81</v>
      </c>
      <c r="C9" s="12"/>
      <c r="D9" s="12"/>
      <c r="E9" s="12"/>
      <c r="F9" s="21">
        <v>41</v>
      </c>
      <c r="G9" s="12"/>
      <c r="H9" s="12"/>
      <c r="I9" s="12"/>
      <c r="J9" s="21"/>
      <c r="K9" s="12"/>
      <c r="L9" s="12"/>
      <c r="M9" s="12"/>
      <c r="N9" s="14"/>
      <c r="O9" s="12"/>
      <c r="P9" s="12"/>
      <c r="Q9" s="12"/>
      <c r="R9" s="29"/>
      <c r="S9" s="18">
        <f t="shared" ref="S9:S10" si="0">F9+J9+N9+Q9</f>
        <v>41</v>
      </c>
    </row>
    <row r="10" spans="2:19" ht="15.75" x14ac:dyDescent="0.25">
      <c r="B10" s="7" t="s">
        <v>82</v>
      </c>
      <c r="C10" s="12"/>
      <c r="D10" s="12"/>
      <c r="E10" s="12"/>
      <c r="F10" s="21">
        <v>28</v>
      </c>
      <c r="G10" s="12"/>
      <c r="H10" s="12"/>
      <c r="I10" s="12"/>
      <c r="J10" s="21"/>
      <c r="K10" s="12"/>
      <c r="L10" s="12"/>
      <c r="M10" s="12"/>
      <c r="N10" s="14"/>
      <c r="O10" s="12"/>
      <c r="P10" s="12"/>
      <c r="Q10" s="12"/>
      <c r="R10" s="29"/>
      <c r="S10" s="18">
        <f t="shared" si="0"/>
        <v>28</v>
      </c>
    </row>
    <row r="11" spans="2:19" ht="15.75" x14ac:dyDescent="0.25">
      <c r="B11" s="7" t="s">
        <v>83</v>
      </c>
      <c r="C11" s="12"/>
      <c r="D11" s="12"/>
      <c r="E11" s="12"/>
      <c r="F11" s="21">
        <v>5</v>
      </c>
      <c r="G11" s="12"/>
      <c r="H11" s="12"/>
      <c r="I11" s="12"/>
      <c r="J11" s="21"/>
      <c r="K11" s="12"/>
      <c r="L11" s="12"/>
      <c r="M11" s="12"/>
      <c r="N11" s="14"/>
      <c r="O11" s="12"/>
      <c r="P11" s="12"/>
      <c r="Q11" s="12"/>
      <c r="R11" s="29"/>
      <c r="S11" s="18">
        <f>R11+N11+J11+F11</f>
        <v>5</v>
      </c>
    </row>
    <row r="12" spans="2:19" ht="15.75" x14ac:dyDescent="0.25">
      <c r="B12" s="7" t="s">
        <v>84</v>
      </c>
      <c r="C12" s="12"/>
      <c r="D12" s="12"/>
      <c r="E12" s="12"/>
      <c r="F12" s="21">
        <v>0</v>
      </c>
      <c r="G12" s="12"/>
      <c r="H12" s="12"/>
      <c r="I12" s="12"/>
      <c r="J12" s="21"/>
      <c r="K12" s="12"/>
      <c r="L12" s="12"/>
      <c r="M12" s="12"/>
      <c r="N12" s="14"/>
      <c r="O12" s="12"/>
      <c r="P12" s="12"/>
      <c r="Q12" s="12"/>
      <c r="R12" s="29"/>
      <c r="S12" s="18">
        <f>R12+N12+J12+F12</f>
        <v>0</v>
      </c>
    </row>
    <row r="13" spans="2:19" ht="15.75" x14ac:dyDescent="0.25">
      <c r="B13" s="7" t="s">
        <v>85</v>
      </c>
      <c r="C13" s="12"/>
      <c r="D13" s="12"/>
      <c r="E13" s="12"/>
      <c r="F13" s="21">
        <v>8</v>
      </c>
      <c r="G13" s="12"/>
      <c r="H13" s="12"/>
      <c r="I13" s="12"/>
      <c r="J13" s="21"/>
      <c r="K13" s="12"/>
      <c r="L13" s="12"/>
      <c r="M13" s="12"/>
      <c r="N13" s="14"/>
      <c r="O13" s="12"/>
      <c r="P13" s="12"/>
      <c r="Q13" s="12"/>
      <c r="R13" s="29"/>
      <c r="S13" s="18">
        <f>R13+N13+J13+F13</f>
        <v>8</v>
      </c>
    </row>
    <row r="14" spans="2:19" ht="15.75" x14ac:dyDescent="0.25">
      <c r="B14" s="24" t="s">
        <v>5</v>
      </c>
      <c r="C14" s="18">
        <f>SUM(C8:C13)</f>
        <v>0</v>
      </c>
      <c r="D14" s="18">
        <f>SUM(D8:D13)</f>
        <v>0</v>
      </c>
      <c r="E14" s="18">
        <f>SUM(E8:E13)</f>
        <v>0</v>
      </c>
      <c r="F14" s="18">
        <f>SUM(F8:F13)</f>
        <v>619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>
        <f>SUM(S8:S13)</f>
        <v>619</v>
      </c>
    </row>
    <row r="15" spans="2:19" x14ac:dyDescent="0.25">
      <c r="B15"/>
    </row>
    <row r="16" spans="2:19" x14ac:dyDescent="0.25">
      <c r="B16"/>
    </row>
    <row r="17" spans="2:19" x14ac:dyDescent="0.25">
      <c r="B17"/>
    </row>
    <row r="18" spans="2:19" x14ac:dyDescent="0.25">
      <c r="B18"/>
    </row>
    <row r="19" spans="2:19" x14ac:dyDescent="0.25">
      <c r="B19"/>
    </row>
    <row r="20" spans="2:19" ht="15.75" x14ac:dyDescent="0.25">
      <c r="B20" s="38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</row>
    <row r="21" spans="2:19" ht="15.75" x14ac:dyDescent="0.25"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</row>
    <row r="22" spans="2:19" ht="15.75" x14ac:dyDescent="0.25"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2:19" ht="15.75" x14ac:dyDescent="0.25">
      <c r="B23" s="38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</row>
    <row r="24" spans="2:19" ht="15.75" x14ac:dyDescent="0.25"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2:19" ht="15.75" x14ac:dyDescent="0.25"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</row>
    <row r="26" spans="2:19" ht="15.75" x14ac:dyDescent="0.25"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2:19" ht="15.75" x14ac:dyDescent="0.25"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2:19" ht="15.75" x14ac:dyDescent="0.25"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2:19" ht="15.75" x14ac:dyDescent="0.25">
      <c r="B29" s="38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2:19" ht="15.75" x14ac:dyDescent="0.25"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</row>
    <row r="31" spans="2:19" ht="15.75" x14ac:dyDescent="0.25">
      <c r="B31" s="38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</row>
    <row r="32" spans="2:19" ht="15.75" x14ac:dyDescent="0.25">
      <c r="B32" s="3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</row>
    <row r="33" spans="2:19" ht="15.75" x14ac:dyDescent="0.25">
      <c r="B33" s="38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</row>
    <row r="34" spans="2:19" ht="15.75" x14ac:dyDescent="0.25"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spans="2:19" ht="15.75" x14ac:dyDescent="0.25">
      <c r="B35" s="38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2:19" ht="15.75" x14ac:dyDescent="0.25"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2:19" ht="15.75" x14ac:dyDescent="0.25"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2:19" ht="15.75" x14ac:dyDescent="0.25"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</row>
    <row r="39" spans="2:19" ht="15.75" x14ac:dyDescent="0.25">
      <c r="B39" s="38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2:19" ht="15.75" x14ac:dyDescent="0.25"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2:19" ht="15.75" x14ac:dyDescent="0.25">
      <c r="B41" s="38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2:19" ht="15.75" x14ac:dyDescent="0.25"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2:19" ht="15.75" x14ac:dyDescent="0.25">
      <c r="B43" s="38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2:19" ht="15.75" x14ac:dyDescent="0.25">
      <c r="B44" s="38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</row>
    <row r="45" spans="2:19" ht="15.75" x14ac:dyDescent="0.25">
      <c r="B45" s="38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</row>
    <row r="46" spans="2:19" ht="15.75" x14ac:dyDescent="0.25">
      <c r="B46" s="38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</row>
    <row r="47" spans="2:19" ht="15.75" x14ac:dyDescent="0.25">
      <c r="B47" s="38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</row>
    <row r="48" spans="2:19" ht="15.75" x14ac:dyDescent="0.25">
      <c r="B48" s="38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</row>
    <row r="49" spans="2:19" ht="15.75" x14ac:dyDescent="0.25">
      <c r="B49" s="38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</row>
    <row r="50" spans="2:19" ht="15.75" x14ac:dyDescent="0.25">
      <c r="B50" s="38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</row>
  </sheetData>
  <mergeCells count="7">
    <mergeCell ref="B5:S5"/>
    <mergeCell ref="B6:B7"/>
    <mergeCell ref="C6:F6"/>
    <mergeCell ref="G6:J6"/>
    <mergeCell ref="K6:N6"/>
    <mergeCell ref="O6:R6"/>
    <mergeCell ref="S6:S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3"/>
  <sheetViews>
    <sheetView showGridLines="0" view="pageBreakPreview" zoomScale="70" zoomScaleNormal="25" zoomScaleSheetLayoutView="70" zoomScalePageLayoutView="95" workbookViewId="0">
      <selection activeCell="Q10" sqref="Q10"/>
    </sheetView>
  </sheetViews>
  <sheetFormatPr baseColWidth="10" defaultColWidth="11.42578125" defaultRowHeight="15" x14ac:dyDescent="0.25"/>
  <cols>
    <col min="2" max="2" width="53" style="1" customWidth="1"/>
    <col min="3" max="12" width="11.42578125" customWidth="1"/>
    <col min="13" max="13" width="13.42578125" customWidth="1"/>
    <col min="14" max="17" width="11.42578125" customWidth="1"/>
    <col min="19" max="19" width="20.140625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36" t="s">
        <v>69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8"/>
    </row>
    <row r="6" spans="2:19" ht="15.75" x14ac:dyDescent="0.25">
      <c r="B6" s="134" t="s">
        <v>79</v>
      </c>
      <c r="C6" s="139" t="s">
        <v>1</v>
      </c>
      <c r="D6" s="139"/>
      <c r="E6" s="139"/>
      <c r="F6" s="139"/>
      <c r="G6" s="139" t="s">
        <v>2</v>
      </c>
      <c r="H6" s="139"/>
      <c r="I6" s="139"/>
      <c r="J6" s="139"/>
      <c r="K6" s="139" t="s">
        <v>3</v>
      </c>
      <c r="L6" s="139"/>
      <c r="M6" s="139"/>
      <c r="N6" s="139"/>
      <c r="O6" s="139" t="s">
        <v>4</v>
      </c>
      <c r="P6" s="139"/>
      <c r="Q6" s="139"/>
      <c r="R6" s="139"/>
      <c r="S6" s="140" t="s">
        <v>5</v>
      </c>
    </row>
    <row r="7" spans="2:19" ht="16.5" thickBot="1" x14ac:dyDescent="0.3">
      <c r="B7" s="135"/>
      <c r="C7" s="23" t="s">
        <v>6</v>
      </c>
      <c r="D7" s="23" t="s">
        <v>7</v>
      </c>
      <c r="E7" s="23" t="s">
        <v>8</v>
      </c>
      <c r="F7" s="23" t="s">
        <v>9</v>
      </c>
      <c r="G7" s="23" t="s">
        <v>10</v>
      </c>
      <c r="H7" s="23" t="s">
        <v>11</v>
      </c>
      <c r="I7" s="23" t="s">
        <v>12</v>
      </c>
      <c r="J7" s="23" t="s">
        <v>13</v>
      </c>
      <c r="K7" s="23" t="s">
        <v>14</v>
      </c>
      <c r="L7" s="23" t="s">
        <v>15</v>
      </c>
      <c r="M7" s="23" t="s">
        <v>16</v>
      </c>
      <c r="N7" s="23" t="s">
        <v>17</v>
      </c>
      <c r="O7" s="23" t="s">
        <v>18</v>
      </c>
      <c r="P7" s="23" t="s">
        <v>19</v>
      </c>
      <c r="Q7" s="23" t="s">
        <v>20</v>
      </c>
      <c r="R7" s="23" t="s">
        <v>21</v>
      </c>
      <c r="S7" s="141"/>
    </row>
    <row r="8" spans="2:19" ht="15.75" x14ac:dyDescent="0.25">
      <c r="B8" s="15" t="s">
        <v>70</v>
      </c>
      <c r="C8" s="39">
        <v>31</v>
      </c>
      <c r="D8" s="39">
        <v>170</v>
      </c>
      <c r="E8" s="42">
        <v>862</v>
      </c>
      <c r="F8" s="14">
        <f>SUM(C8:E8)</f>
        <v>1063</v>
      </c>
      <c r="G8" s="30"/>
      <c r="H8" s="30"/>
      <c r="I8" s="30"/>
      <c r="J8" s="8"/>
      <c r="K8" s="22"/>
      <c r="L8" s="19"/>
      <c r="M8" s="19"/>
      <c r="N8" s="14"/>
      <c r="O8" s="45"/>
      <c r="P8" s="45"/>
      <c r="Q8" s="48"/>
      <c r="R8" s="13"/>
      <c r="S8" s="10">
        <f>+SUM(R8,N8,J8,F8)</f>
        <v>1063</v>
      </c>
    </row>
    <row r="9" spans="2:19" ht="15.75" x14ac:dyDescent="0.25">
      <c r="B9" s="31" t="s">
        <v>71</v>
      </c>
      <c r="C9" s="40">
        <v>10464</v>
      </c>
      <c r="D9" s="40">
        <v>11717</v>
      </c>
      <c r="E9" s="40">
        <v>7803</v>
      </c>
      <c r="F9" s="10">
        <f>SUM(C9:E9)</f>
        <v>29984</v>
      </c>
      <c r="G9" s="32"/>
      <c r="H9" s="32"/>
      <c r="I9" s="32"/>
      <c r="J9" s="8"/>
      <c r="K9" s="16"/>
      <c r="L9" s="12"/>
      <c r="M9" s="12"/>
      <c r="N9" s="14"/>
      <c r="O9" s="46"/>
      <c r="P9" s="46"/>
      <c r="Q9" s="48"/>
      <c r="R9" s="13"/>
      <c r="S9" s="10">
        <f>R9+N9+J9+F9</f>
        <v>29984</v>
      </c>
    </row>
    <row r="10" spans="2:19" ht="15.75" x14ac:dyDescent="0.25">
      <c r="B10" s="4" t="s">
        <v>72</v>
      </c>
      <c r="C10" s="41">
        <v>329</v>
      </c>
      <c r="D10" s="41">
        <v>68</v>
      </c>
      <c r="E10" s="40">
        <v>308</v>
      </c>
      <c r="F10" s="14">
        <f>SUM(C10:E10)</f>
        <v>705</v>
      </c>
      <c r="G10" s="32"/>
      <c r="H10" s="32"/>
      <c r="I10" s="32"/>
      <c r="J10" s="8"/>
      <c r="K10" s="16"/>
      <c r="L10" s="12"/>
      <c r="M10" s="12"/>
      <c r="N10" s="14"/>
      <c r="O10" s="47"/>
      <c r="P10" s="47"/>
      <c r="Q10" s="45"/>
      <c r="R10" s="13"/>
      <c r="S10" s="10">
        <f>R10+N10+J10+F10</f>
        <v>705</v>
      </c>
    </row>
    <row r="11" spans="2:19" ht="15" customHeight="1" x14ac:dyDescent="0.25">
      <c r="B11" s="31" t="s">
        <v>73</v>
      </c>
      <c r="C11" s="40">
        <v>525</v>
      </c>
      <c r="D11" s="40">
        <v>742</v>
      </c>
      <c r="E11" s="40">
        <v>2439</v>
      </c>
      <c r="F11" s="10">
        <f>SUM(C11:E11)</f>
        <v>3706</v>
      </c>
      <c r="G11" s="32"/>
      <c r="H11" s="32"/>
      <c r="I11" s="32"/>
      <c r="J11" s="8"/>
      <c r="K11" s="16"/>
      <c r="L11" s="12"/>
      <c r="M11" s="12"/>
      <c r="N11" s="14"/>
      <c r="O11" s="46"/>
      <c r="P11" s="47"/>
      <c r="Q11" s="48"/>
      <c r="R11" s="13"/>
      <c r="S11" s="10">
        <f>R11+N11+J11+F11</f>
        <v>3706</v>
      </c>
    </row>
    <row r="12" spans="2:19" ht="15.75" x14ac:dyDescent="0.25">
      <c r="B12" s="24" t="s">
        <v>5</v>
      </c>
      <c r="C12" s="18">
        <f t="shared" ref="C12:J12" si="0">SUM(C8:C11)</f>
        <v>11349</v>
      </c>
      <c r="D12" s="18">
        <f t="shared" si="0"/>
        <v>12697</v>
      </c>
      <c r="E12" s="18">
        <f t="shared" si="0"/>
        <v>11412</v>
      </c>
      <c r="F12" s="18">
        <f t="shared" si="0"/>
        <v>35458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18">
        <f t="shared" si="0"/>
        <v>0</v>
      </c>
      <c r="K12" s="18">
        <f>+SUM(K8)</f>
        <v>0</v>
      </c>
      <c r="L12" s="18">
        <f>+SUM(L8)</f>
        <v>0</v>
      </c>
      <c r="M12" s="18">
        <f>+SUM(M8)</f>
        <v>0</v>
      </c>
      <c r="N12" s="18">
        <f t="shared" ref="N12:S12" si="1">SUM(N8:N11)</f>
        <v>0</v>
      </c>
      <c r="O12" s="18">
        <f t="shared" si="1"/>
        <v>0</v>
      </c>
      <c r="P12" s="18">
        <f t="shared" si="1"/>
        <v>0</v>
      </c>
      <c r="Q12" s="18">
        <f t="shared" si="1"/>
        <v>0</v>
      </c>
      <c r="R12" s="18">
        <f t="shared" si="1"/>
        <v>0</v>
      </c>
      <c r="S12" s="18">
        <f t="shared" si="1"/>
        <v>35458</v>
      </c>
    </row>
    <row r="63" spans="2:26" ht="15" customHeight="1" x14ac:dyDescent="0.25">
      <c r="B63" s="142"/>
      <c r="C63" s="142"/>
      <c r="D63" s="142"/>
      <c r="E63" s="145"/>
      <c r="F63" s="145"/>
      <c r="G63" s="145"/>
      <c r="H63" s="145"/>
      <c r="I63" s="145"/>
      <c r="J63" s="145"/>
      <c r="K63" s="145"/>
      <c r="L63" s="145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</row>
    <row r="64" spans="2:26" ht="15.75" customHeight="1" x14ac:dyDescent="0.25">
      <c r="B64" s="142"/>
      <c r="C64" s="142"/>
      <c r="D64" s="142"/>
      <c r="E64" s="145"/>
      <c r="F64" s="145"/>
      <c r="G64" s="145"/>
      <c r="H64" s="145"/>
      <c r="I64" s="145"/>
      <c r="J64" s="145"/>
      <c r="K64" s="145"/>
      <c r="L64" s="145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</row>
    <row r="65" spans="2:26" ht="15" customHeight="1" x14ac:dyDescent="0.25">
      <c r="B65" s="33"/>
      <c r="C65" s="33"/>
      <c r="D65" s="33"/>
      <c r="E65" s="142"/>
      <c r="F65" s="142"/>
      <c r="G65" s="142"/>
      <c r="H65" s="142"/>
      <c r="I65" s="142"/>
      <c r="J65" s="142"/>
      <c r="K65" s="142"/>
      <c r="L65" s="142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</row>
    <row r="66" spans="2:26" ht="15" customHeight="1" x14ac:dyDescent="0.25">
      <c r="B66" s="33"/>
      <c r="C66" s="33"/>
      <c r="D66" s="33"/>
      <c r="E66" s="142"/>
      <c r="F66" s="142"/>
      <c r="G66" s="142"/>
      <c r="H66" s="142"/>
      <c r="I66" s="142"/>
      <c r="J66" s="142"/>
      <c r="K66" s="142"/>
      <c r="L66" s="142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</row>
    <row r="67" spans="2:26" ht="15" customHeight="1" x14ac:dyDescent="0.25">
      <c r="B67" s="33"/>
      <c r="C67" s="33"/>
      <c r="D67" s="33"/>
      <c r="E67" s="142"/>
      <c r="F67" s="142"/>
      <c r="G67" s="142"/>
      <c r="H67" s="142"/>
      <c r="I67" s="142"/>
      <c r="J67" s="142"/>
      <c r="K67" s="142"/>
      <c r="L67" s="142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</row>
    <row r="68" spans="2:26" ht="15" customHeight="1" x14ac:dyDescent="0.25">
      <c r="B68" s="33"/>
      <c r="C68" s="33"/>
      <c r="D68" s="33"/>
      <c r="E68" s="142"/>
      <c r="F68" s="142"/>
      <c r="G68" s="142"/>
      <c r="H68" s="142"/>
      <c r="I68" s="142"/>
      <c r="J68" s="142"/>
      <c r="K68" s="142"/>
      <c r="L68" s="142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</row>
    <row r="69" spans="2:26" ht="15" customHeight="1" x14ac:dyDescent="0.25">
      <c r="B69" s="33"/>
      <c r="C69" s="33"/>
      <c r="D69" s="33"/>
      <c r="E69" s="142"/>
      <c r="F69" s="142"/>
      <c r="G69" s="142"/>
      <c r="H69" s="142"/>
      <c r="I69" s="142"/>
      <c r="J69" s="142"/>
      <c r="K69" s="142"/>
      <c r="L69" s="142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</row>
    <row r="70" spans="2:26" ht="15" customHeight="1" x14ac:dyDescent="0.25">
      <c r="B70" s="33"/>
      <c r="C70" s="33"/>
      <c r="D70" s="33"/>
      <c r="E70" s="142"/>
      <c r="F70" s="142"/>
      <c r="G70" s="142"/>
      <c r="H70" s="142"/>
      <c r="I70" s="142"/>
      <c r="J70" s="142"/>
      <c r="K70" s="142"/>
      <c r="L70" s="142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</row>
    <row r="71" spans="2:26" ht="15.75" customHeight="1" x14ac:dyDescent="0.25">
      <c r="B71" s="33"/>
      <c r="C71" s="33"/>
      <c r="D71" s="33"/>
      <c r="E71" s="142"/>
      <c r="F71" s="142"/>
      <c r="G71" s="142"/>
      <c r="H71" s="142"/>
      <c r="I71" s="142"/>
      <c r="J71" s="142"/>
      <c r="K71" s="142"/>
      <c r="L71" s="142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</row>
    <row r="72" spans="2:26" ht="15" customHeight="1" x14ac:dyDescent="0.25">
      <c r="B72" s="142"/>
      <c r="C72" s="142"/>
      <c r="D72" s="142"/>
      <c r="E72" s="145"/>
      <c r="F72" s="145"/>
      <c r="G72" s="145"/>
      <c r="H72" s="145"/>
      <c r="I72" s="145"/>
      <c r="J72" s="145"/>
      <c r="K72" s="145"/>
      <c r="L72" s="145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</row>
    <row r="73" spans="2:26" ht="15.75" customHeight="1" x14ac:dyDescent="0.25">
      <c r="B73" s="142"/>
      <c r="C73" s="142"/>
      <c r="D73" s="142"/>
      <c r="E73" s="145"/>
      <c r="F73" s="145"/>
      <c r="G73" s="145"/>
      <c r="H73" s="145"/>
      <c r="I73" s="145"/>
      <c r="J73" s="145"/>
      <c r="K73" s="145"/>
      <c r="L73" s="145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</row>
  </sheetData>
  <mergeCells count="18">
    <mergeCell ref="S6:S7"/>
    <mergeCell ref="B5:S5"/>
    <mergeCell ref="B63:D64"/>
    <mergeCell ref="E63:L64"/>
    <mergeCell ref="M63:S64"/>
    <mergeCell ref="B6:B7"/>
    <mergeCell ref="C6:F6"/>
    <mergeCell ref="G6:J6"/>
    <mergeCell ref="K6:N6"/>
    <mergeCell ref="O6:R6"/>
    <mergeCell ref="T63:Z64"/>
    <mergeCell ref="T65:Z71"/>
    <mergeCell ref="T72:Z73"/>
    <mergeCell ref="B72:D73"/>
    <mergeCell ref="E65:L71"/>
    <mergeCell ref="E72:L73"/>
    <mergeCell ref="M65:S71"/>
    <mergeCell ref="M72:S73"/>
  </mergeCells>
  <pageMargins left="0.25" right="0.25" top="0.75" bottom="0.75" header="0.3" footer="0.3"/>
  <pageSetup scale="35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7FA0E707930C47B75A318A44920F51" ma:contentTypeVersion="3" ma:contentTypeDescription="Crear nuevo documento." ma:contentTypeScope="" ma:versionID="f239f76b0be53e435b9ce268fef1f9d9">
  <xsd:schema xmlns:xsd="http://www.w3.org/2001/XMLSchema" xmlns:xs="http://www.w3.org/2001/XMLSchema" xmlns:p="http://schemas.microsoft.com/office/2006/metadata/properties" xmlns:ns3="b5543330-759f-4a1e-9a80-b73827cce5f6" targetNamespace="http://schemas.microsoft.com/office/2006/metadata/properties" ma:root="true" ma:fieldsID="5978af8f55b29a3e8b24936978c9376c" ns3:_="">
    <xsd:import namespace="b5543330-759f-4a1e-9a80-b73827cce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3330-759f-4a1e-9a80-b73827cce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571D19-9862-40A6-89E5-07B18515F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43330-759f-4a1e-9a80-b73827cce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F0CA6F-BA0D-4609-BF95-35359E4958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7BFA09-0F17-4700-BC76-32F73B761138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5543330-759f-4a1e-9a80-b73827cce5f6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LICENCIAS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Montero</dc:creator>
  <cp:keywords/>
  <dc:description/>
  <cp:lastModifiedBy>Cecilia Guzman</cp:lastModifiedBy>
  <cp:revision/>
  <cp:lastPrinted>2024-08-15T13:48:09Z</cp:lastPrinted>
  <dcterms:created xsi:type="dcterms:W3CDTF">2022-12-07T16:03:21Z</dcterms:created>
  <dcterms:modified xsi:type="dcterms:W3CDTF">2025-04-15T12:57:48Z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0x010100AC7FA0E707930C47B75A318A44920F51</vt:lpwstr>
  </property>
</Properties>
</file>