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PLANIFICACION\ESTADISTICAS\Segundo trimestre\"/>
    </mc:Choice>
  </mc:AlternateContent>
  <bookViews>
    <workbookView xWindow="0" yWindow="0" windowWidth="28800" windowHeight="12210"/>
  </bookViews>
  <sheets>
    <sheet name="LICENCIAS DE CONDUCIR" sheetId="9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externalReferences>
    <externalReference r:id="rId7"/>
  </externalReferences>
  <definedNames>
    <definedName name="_xlnm.Print_Area" localSheetId="5">ENEVIAL!$A$1:$T$16</definedName>
    <definedName name="_xlnm.Print_Area" localSheetId="4">'TRÁNSITO Y VIALIDAD'!$A$1:$T$17</definedName>
    <definedName name="_xlnm.Print_Area" localSheetId="1">'TRANSPORTE DE CARGA '!$A$1:$U$22</definedName>
    <definedName name="_xlnm.Print_Area" localSheetId="3">'TRANSPORTE DE PASAJEROS'!$A$1:$T$35</definedName>
    <definedName name="_xlnm.Print_Area" localSheetId="2">'VEHICULOS DE MOTOR'!$A$1:$T$20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8" l="1"/>
  <c r="S13" i="4" l="1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J10" i="4"/>
  <c r="J11" i="4"/>
  <c r="J12" i="4"/>
  <c r="J9" i="4"/>
  <c r="L67" i="9" l="1"/>
  <c r="L61" i="9"/>
  <c r="L55" i="9"/>
  <c r="L49" i="9"/>
  <c r="L43" i="9"/>
  <c r="L60" i="9"/>
  <c r="L48" i="9"/>
  <c r="L42" i="9"/>
  <c r="L41" i="9"/>
  <c r="L39" i="9"/>
  <c r="L66" i="9"/>
  <c r="L54" i="9"/>
  <c r="L65" i="9"/>
  <c r="L59" i="9"/>
  <c r="L53" i="9"/>
  <c r="L47" i="9"/>
  <c r="L64" i="9"/>
  <c r="L58" i="9"/>
  <c r="L52" i="9"/>
  <c r="L46" i="9"/>
  <c r="L40" i="9"/>
  <c r="L69" i="9"/>
  <c r="L63" i="9"/>
  <c r="L57" i="9"/>
  <c r="L51" i="9"/>
  <c r="L45" i="9"/>
  <c r="L68" i="9"/>
  <c r="L62" i="9"/>
  <c r="L56" i="9"/>
  <c r="L50" i="9"/>
  <c r="L44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O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5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J9" i="5"/>
  <c r="J10" i="5"/>
  <c r="J11" i="5"/>
  <c r="J8" i="5"/>
  <c r="J12" i="2" l="1"/>
  <c r="J13" i="2"/>
  <c r="J14" i="2"/>
  <c r="J15" i="2"/>
  <c r="J11" i="2"/>
  <c r="L70" i="9" l="1"/>
  <c r="K70" i="9"/>
  <c r="J70" i="9"/>
  <c r="I70" i="9"/>
  <c r="H70" i="9"/>
  <c r="G70" i="9"/>
  <c r="F70" i="9"/>
  <c r="E70" i="9"/>
  <c r="D70" i="9"/>
  <c r="C70" i="9"/>
  <c r="B70" i="9"/>
  <c r="P5" i="9"/>
  <c r="Q5" i="9" s="1"/>
  <c r="O6" i="9"/>
  <c r="Q6" i="9" s="1"/>
  <c r="O7" i="9"/>
  <c r="Q7" i="9" s="1"/>
  <c r="O8" i="9"/>
  <c r="Q8" i="9" s="1"/>
  <c r="O9" i="9"/>
  <c r="Q9" i="9" s="1"/>
  <c r="O10" i="9"/>
  <c r="Q10" i="9" s="1"/>
  <c r="O11" i="9"/>
  <c r="Q11" i="9" s="1"/>
  <c r="O12" i="9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8" i="9"/>
  <c r="Q18" i="9" s="1"/>
  <c r="O19" i="9"/>
  <c r="Q19" i="9" s="1"/>
  <c r="O20" i="9"/>
  <c r="Q20" i="9" s="1"/>
  <c r="O21" i="9"/>
  <c r="Q21" i="9" s="1"/>
  <c r="O22" i="9"/>
  <c r="Q22" i="9" s="1"/>
  <c r="O23" i="9"/>
  <c r="Q23" i="9" s="1"/>
  <c r="O24" i="9"/>
  <c r="Q24" i="9" s="1"/>
  <c r="O25" i="9"/>
  <c r="Q25" i="9" s="1"/>
  <c r="O26" i="9"/>
  <c r="Q26" i="9" s="1"/>
  <c r="O27" i="9"/>
  <c r="Q27" i="9" s="1"/>
  <c r="O28" i="9"/>
  <c r="Q28" i="9" s="1"/>
  <c r="O29" i="9"/>
  <c r="Q29" i="9" s="1"/>
  <c r="O30" i="9"/>
  <c r="Q30" i="9" s="1"/>
  <c r="O31" i="9"/>
  <c r="Q31" i="9" s="1"/>
  <c r="O32" i="9"/>
  <c r="Q32" i="9" s="1"/>
  <c r="O33" i="9"/>
  <c r="Q33" i="9" s="1"/>
  <c r="B34" i="9"/>
  <c r="C34" i="9"/>
  <c r="D34" i="9"/>
  <c r="F34" i="9"/>
  <c r="G34" i="9"/>
  <c r="H34" i="9"/>
  <c r="J34" i="9"/>
  <c r="K34" i="9"/>
  <c r="L34" i="9"/>
  <c r="S13" i="8"/>
  <c r="S12" i="8"/>
  <c r="F14" i="8"/>
  <c r="E14" i="8"/>
  <c r="D14" i="8"/>
  <c r="C14" i="8"/>
  <c r="F11" i="5"/>
  <c r="F10" i="5"/>
  <c r="F9" i="5"/>
  <c r="F8" i="5"/>
  <c r="M34" i="9" l="1"/>
  <c r="I34" i="9"/>
  <c r="P34" i="9"/>
  <c r="E34" i="9"/>
  <c r="O34" i="9"/>
  <c r="N34" i="9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8" i="6"/>
  <c r="Q34" i="9" l="1"/>
  <c r="O13" i="4"/>
  <c r="P13" i="4"/>
  <c r="Q13" i="4"/>
  <c r="N13" i="4"/>
  <c r="M13" i="4"/>
  <c r="K13" i="4"/>
  <c r="L13" i="4"/>
  <c r="S11" i="8"/>
  <c r="S9" i="8"/>
  <c r="S10" i="8"/>
  <c r="S8" i="8"/>
  <c r="S14" i="8" l="1"/>
  <c r="R29" i="6"/>
  <c r="Q29" i="6"/>
  <c r="P29" i="6"/>
  <c r="P12" i="5" l="1"/>
  <c r="P16" i="2" l="1"/>
  <c r="Q16" i="2"/>
  <c r="O16" i="2" l="1"/>
  <c r="R16" i="2"/>
  <c r="Q12" i="5"/>
  <c r="O12" i="5"/>
  <c r="R12" i="5" l="1"/>
  <c r="J29" i="6" l="1"/>
  <c r="I29" i="6"/>
  <c r="H29" i="6"/>
  <c r="G29" i="6"/>
  <c r="N12" i="5" l="1"/>
  <c r="I13" i="4"/>
  <c r="H13" i="4"/>
  <c r="G13" i="4"/>
  <c r="J13" i="4" l="1"/>
  <c r="I12" i="5"/>
  <c r="H12" i="5"/>
  <c r="G12" i="5"/>
  <c r="S10" i="6"/>
  <c r="E12" i="5"/>
  <c r="D12" i="5"/>
  <c r="C12" i="5"/>
  <c r="J12" i="5" l="1"/>
  <c r="F12" i="4"/>
  <c r="F11" i="4"/>
  <c r="F10" i="4"/>
  <c r="S10" i="4" s="1"/>
  <c r="F9" i="4"/>
  <c r="S9" i="4" s="1"/>
  <c r="E13" i="4"/>
  <c r="D13" i="4"/>
  <c r="C13" i="4"/>
  <c r="E29" i="6" l="1"/>
  <c r="D29" i="6"/>
  <c r="C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9" i="6"/>
  <c r="S8" i="6"/>
  <c r="T15" i="2"/>
  <c r="T14" i="2"/>
  <c r="T13" i="2"/>
  <c r="T12" i="2"/>
  <c r="T11" i="2"/>
  <c r="S16" i="2"/>
  <c r="E16" i="2"/>
  <c r="G16" i="2"/>
  <c r="H16" i="2"/>
  <c r="I16" i="2"/>
  <c r="K16" i="2"/>
  <c r="L16" i="2"/>
  <c r="M16" i="2"/>
  <c r="K12" i="5"/>
  <c r="L12" i="5"/>
  <c r="M12" i="5"/>
  <c r="S11" i="5"/>
  <c r="S10" i="5"/>
  <c r="S9" i="5"/>
  <c r="S8" i="5" l="1"/>
  <c r="F12" i="5"/>
  <c r="F16" i="2"/>
  <c r="N16" i="2"/>
  <c r="J16" i="2"/>
  <c r="T16" i="2" l="1"/>
  <c r="O29" i="6" l="1"/>
  <c r="N29" i="6"/>
  <c r="M29" i="6"/>
  <c r="L29" i="6"/>
  <c r="K29" i="6"/>
  <c r="F29" i="6"/>
  <c r="S12" i="4"/>
  <c r="D16" i="2"/>
  <c r="C16" i="2"/>
  <c r="S12" i="5" l="1"/>
  <c r="S29" i="6"/>
  <c r="F13" i="4"/>
  <c r="R13" i="4"/>
  <c r="S11" i="4"/>
</calcChain>
</file>

<file path=xl/sharedStrings.xml><?xml version="1.0" encoding="utf-8"?>
<sst xmlns="http://schemas.openxmlformats.org/spreadsheetml/2006/main" count="257" uniqueCount="152">
  <si>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</si>
  <si>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</si>
  <si>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</si>
  <si>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</si>
  <si>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</si>
  <si>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</si>
  <si>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</si>
  <si>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</si>
  <si>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</si>
  <si>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</si>
  <si>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</si>
  <si>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</si>
  <si>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</si>
  <si>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</si>
  <si>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</si>
  <si>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</si>
  <si>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</si>
  <si>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</si>
  <si>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</si>
  <si>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</si>
  <si>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</si>
  <si>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</si>
  <si>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</si>
  <si>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</si>
  <si>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Cambio de Oficial a Civil</t>
  </si>
  <si>
    <t>Cambio de Militar a Civil</t>
  </si>
  <si>
    <t>Cambio de Extranjero a Dominicano</t>
  </si>
  <si>
    <t>Licencia de Conducir Categoría 5</t>
  </si>
  <si>
    <t>Licencia de Conducir Policías</t>
  </si>
  <si>
    <t>Licencia de Conducir Militares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</si>
  <si>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</si>
  <si>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</si>
  <si>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</si>
  <si>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</si>
  <si>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</si>
  <si>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</si>
  <si>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</si>
  <si>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</si>
  <si>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</si>
  <si>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 xml:space="preserve">TOTAL </t>
  </si>
  <si>
    <t>Renovación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</si>
  <si>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</si>
  <si>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</si>
  <si>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</si>
  <si>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</si>
  <si>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</si>
  <si>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</si>
  <si>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</si>
  <si>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</si>
  <si>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</si>
  <si>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</si>
  <si>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</si>
  <si>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</si>
  <si>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</si>
  <si>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</si>
  <si>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</si>
  <si>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</si>
  <si>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</si>
  <si>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</si>
  <si>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</si>
  <si>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</si>
  <si>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</si>
  <si>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</si>
  <si>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</si>
  <si>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</si>
  <si>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</si>
  <si>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</si>
  <si>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</si>
  <si>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</si>
  <si>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</si>
  <si>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</si>
  <si>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</si>
  <si>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</si>
  <si>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</si>
  <si>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</si>
  <si>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</si>
  <si>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</si>
  <si>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</si>
  <si>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</si>
  <si>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</si>
  <si>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 xml:space="preserve">Permisos de Vaciado </t>
  </si>
  <si>
    <t xml:space="preserve">Permisos de Carga y Decarga </t>
  </si>
  <si>
    <t xml:space="preserve">Permiso de Actividad en la Vía Pública </t>
  </si>
  <si>
    <t xml:space="preserve">Permiso de Intervención en la Vía Pública </t>
  </si>
  <si>
    <t>Permiso de Trabajo en la Vía Pública</t>
  </si>
  <si>
    <t xml:space="preserve">Permiso de Filmación en la Vía Pública </t>
  </si>
  <si>
    <t>Total 2025</t>
  </si>
  <si>
    <t>Santo Domingo</t>
  </si>
  <si>
    <t>Santiago PN</t>
  </si>
  <si>
    <t>Santiago</t>
  </si>
  <si>
    <t>San Juan de la Maguana</t>
  </si>
  <si>
    <t>San Francisco de Macorís</t>
  </si>
  <si>
    <t>San Cristóbal</t>
  </si>
  <si>
    <t>Sambil</t>
  </si>
  <si>
    <t>Puerto Plata</t>
  </si>
  <si>
    <t>Policía Nacional</t>
  </si>
  <si>
    <t>Orlando, Florida</t>
  </si>
  <si>
    <t>Occidental Mall</t>
  </si>
  <si>
    <t>New York</t>
  </si>
  <si>
    <t>Nagua</t>
  </si>
  <si>
    <t>Multicentro Churchill</t>
  </si>
  <si>
    <t>Móvil 08 PN</t>
  </si>
  <si>
    <t>Móvil 08</t>
  </si>
  <si>
    <t>Móvil 05</t>
  </si>
  <si>
    <t>Miami</t>
  </si>
  <si>
    <t>MEGACENTRO</t>
  </si>
  <si>
    <t>Mao</t>
  </si>
  <si>
    <t>La Vega</t>
  </si>
  <si>
    <t>La Romana</t>
  </si>
  <si>
    <t>Higüey</t>
  </si>
  <si>
    <t>Fuerzas Armadas</t>
  </si>
  <si>
    <t>Filadelfia</t>
  </si>
  <si>
    <t>España</t>
  </si>
  <si>
    <t>Bonao</t>
  </si>
  <si>
    <t>Blue Mall</t>
  </si>
  <si>
    <t>Barahona PN</t>
  </si>
  <si>
    <t>Barahona</t>
  </si>
  <si>
    <t>Azua</t>
  </si>
  <si>
    <t>Categoría 5</t>
  </si>
  <si>
    <t>Cambio de origen (extranjero a dominicano)</t>
  </si>
  <si>
    <t>Cambio de diplomática a dominicana</t>
  </si>
  <si>
    <t>Cambio oficial a civil</t>
  </si>
  <si>
    <t>Cambio de categoría</t>
  </si>
  <si>
    <t>Duplicado</t>
  </si>
  <si>
    <t>Licencia de conducir motorista</t>
  </si>
  <si>
    <t>Licencia de conducir</t>
  </si>
  <si>
    <t xml:space="preserve">Carnet de aprendizaje </t>
  </si>
  <si>
    <t>Total</t>
  </si>
  <si>
    <t>Total general</t>
  </si>
  <si>
    <t>Renovación Licencias de Conducir Policías</t>
  </si>
  <si>
    <t>Renovación Licencias de Conducir Militares</t>
  </si>
  <si>
    <t>Licencia de Conducir Categoría 1 (Motoristas)</t>
  </si>
  <si>
    <t xml:space="preserve">Licencia de  Conducir (Menores 18 años) </t>
  </si>
  <si>
    <t xml:space="preserve">Duplicados (Pérdida o Deterioro) </t>
  </si>
  <si>
    <t>Duplicado Licencia de Conducir Policías</t>
  </si>
  <si>
    <t>Duplicado Licencia de Conducir Militares</t>
  </si>
  <si>
    <t>Duplicado de Licencia de Conducir Categoría 01 (Motores)</t>
  </si>
  <si>
    <t>Cambio de Civil a Oficial</t>
  </si>
  <si>
    <t>Cambio de Civil a Militar</t>
  </si>
  <si>
    <t>Solicitud de Baja de Categoría 04 A 03</t>
  </si>
  <si>
    <t>Solicitud de Baja de Categoría 03 A 02</t>
  </si>
  <si>
    <t>M</t>
  </si>
  <si>
    <t>F</t>
  </si>
  <si>
    <t>S/I</t>
  </si>
  <si>
    <t xml:space="preserve">Total </t>
  </si>
  <si>
    <t>Total GENERAL</t>
  </si>
  <si>
    <t xml:space="preserve">SERVICIOS LICENCIA DE CONDUCIR </t>
  </si>
  <si>
    <t xml:space="preserve">SERVICIO </t>
  </si>
  <si>
    <t xml:space="preserve">OFICINA </t>
  </si>
  <si>
    <t>ABRIL</t>
  </si>
  <si>
    <t>MAYO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</si>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</sst>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;\(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</cellStyleXfs>
  <cellXfs count="1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9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3" fillId="0" borderId="11" xfId="0" applyFont="1" applyBorder="1"/>
    <xf numFmtId="0" fontId="12" fillId="2" borderId="2" xfId="0" applyFont="1" applyFill="1" applyBorder="1"/>
    <xf numFmtId="0" fontId="12" fillId="2" borderId="14" xfId="0" applyFont="1" applyFill="1" applyBorder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5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12" xfId="0" applyFont="1" applyBorder="1" applyAlignment="1">
      <alignment wrapText="1"/>
    </xf>
    <xf numFmtId="164" fontId="15" fillId="0" borderId="36" xfId="13" applyNumberFormat="1" applyFont="1" applyBorder="1" applyAlignment="1">
      <alignment horizontal="center"/>
    </xf>
    <xf numFmtId="164" fontId="15" fillId="0" borderId="38" xfId="13" applyNumberFormat="1" applyFont="1" applyBorder="1" applyAlignment="1">
      <alignment horizontal="center"/>
    </xf>
    <xf numFmtId="164" fontId="15" fillId="0" borderId="37" xfId="13" applyNumberFormat="1" applyFont="1" applyBorder="1" applyAlignment="1">
      <alignment horizontal="right"/>
    </xf>
    <xf numFmtId="164" fontId="16" fillId="0" borderId="27" xfId="13" applyNumberFormat="1" applyFont="1" applyBorder="1" applyAlignment="1">
      <alignment horizontal="center" vertical="top" wrapText="1" readingOrder="1"/>
    </xf>
    <xf numFmtId="164" fontId="17" fillId="0" borderId="32" xfId="13" applyNumberFormat="1" applyFont="1" applyBorder="1" applyAlignment="1">
      <alignment horizontal="right" vertical="top" wrapText="1" readingOrder="1"/>
    </xf>
    <xf numFmtId="164" fontId="16" fillId="0" borderId="15" xfId="13" applyNumberFormat="1" applyFont="1" applyBorder="1" applyAlignment="1">
      <alignment horizontal="center" vertical="top" wrapText="1" readingOrder="1"/>
    </xf>
    <xf numFmtId="164" fontId="16" fillId="0" borderId="35" xfId="13" applyNumberFormat="1" applyFont="1" applyBorder="1" applyAlignment="1">
      <alignment horizontal="center" vertical="top" wrapText="1" readingOrder="1"/>
    </xf>
    <xf numFmtId="3" fontId="5" fillId="0" borderId="18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0" fontId="15" fillId="0" borderId="7" xfId="13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4" fillId="0" borderId="50" xfId="0" applyFont="1" applyBorder="1"/>
    <xf numFmtId="0" fontId="4" fillId="0" borderId="51" xfId="0" applyFont="1" applyBorder="1" applyAlignment="1">
      <alignment wrapText="1"/>
    </xf>
    <xf numFmtId="0" fontId="4" fillId="0" borderId="52" xfId="0" applyFont="1" applyBorder="1" applyAlignment="1">
      <alignment horizontal="left" vertical="center" wrapText="1"/>
    </xf>
    <xf numFmtId="2" fontId="0" fillId="2" borderId="0" xfId="0" applyNumberFormat="1" applyFill="1"/>
    <xf numFmtId="2" fontId="0" fillId="0" borderId="0" xfId="0" applyNumberForma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0" borderId="45" xfId="13" applyFont="1" applyBorder="1" applyAlignment="1">
      <alignment horizontal="left" vertical="center" wrapText="1" readingOrder="1"/>
    </xf>
    <xf numFmtId="0" fontId="15" fillId="0" borderId="46" xfId="13" applyFont="1" applyBorder="1" applyAlignment="1">
      <alignment horizontal="left" vertical="center" wrapText="1" readingOrder="1"/>
    </xf>
    <xf numFmtId="0" fontId="15" fillId="0" borderId="10" xfId="13" applyFont="1" applyBorder="1" applyAlignment="1">
      <alignment horizontal="left" vertical="center" wrapText="1" readingOrder="1"/>
    </xf>
    <xf numFmtId="0" fontId="15" fillId="0" borderId="42" xfId="13" applyFont="1" applyBorder="1" applyAlignment="1">
      <alignment horizontal="center" vertical="center"/>
    </xf>
    <xf numFmtId="0" fontId="15" fillId="0" borderId="33" xfId="13" applyFont="1" applyBorder="1" applyAlignment="1">
      <alignment horizontal="center" vertical="center"/>
    </xf>
    <xf numFmtId="0" fontId="15" fillId="0" borderId="43" xfId="13" applyFont="1" applyBorder="1" applyAlignment="1">
      <alignment horizontal="center" vertical="center"/>
    </xf>
    <xf numFmtId="0" fontId="15" fillId="0" borderId="12" xfId="13" applyFont="1" applyBorder="1" applyAlignment="1">
      <alignment horizontal="center" vertical="center"/>
    </xf>
    <xf numFmtId="0" fontId="15" fillId="0" borderId="44" xfId="13" applyFont="1" applyBorder="1" applyAlignment="1">
      <alignment horizontal="center" vertical="center"/>
    </xf>
    <xf numFmtId="0" fontId="15" fillId="0" borderId="14" xfId="13" applyFont="1" applyBorder="1" applyAlignment="1">
      <alignment horizontal="center" vertical="center"/>
    </xf>
    <xf numFmtId="0" fontId="15" fillId="0" borderId="39" xfId="13" applyFont="1" applyBorder="1" applyAlignment="1">
      <alignment horizontal="center" vertical="center" wrapText="1" readingOrder="1"/>
    </xf>
    <xf numFmtId="0" fontId="15" fillId="0" borderId="40" xfId="13" applyFont="1" applyBorder="1" applyAlignment="1">
      <alignment horizontal="center" vertical="center" wrapText="1" readingOrder="1"/>
    </xf>
    <xf numFmtId="0" fontId="15" fillId="0" borderId="41" xfId="13" applyFont="1" applyBorder="1" applyAlignment="1">
      <alignment horizontal="center" vertical="center" wrapText="1" readingOrder="1"/>
    </xf>
    <xf numFmtId="0" fontId="4" fillId="0" borderId="4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4">
    <cellStyle name="Normal" xfId="0" builtinId="0"/>
    <cellStyle name="Normal 10" xfId="12"/>
    <cellStyle name="Normal 2" xfId="3"/>
    <cellStyle name="Normal 2 2" xfId="2"/>
    <cellStyle name="Normal 2 3" xfId="13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Planificacion%20y%20Desarollo\03%20CENTRO%20DE%20ATENCION%20AL%20CIUDADANO\ESTADISTICAS%20SERVICIOS%20INTRANT\2025\2do%20Trimestre\Licencias%20de%20Conducir\Estadistica%20Licencias%20Por%20Modulo%20Abril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9">
          <cell r="F9">
            <v>1421</v>
          </cell>
          <cell r="I9">
            <v>1108</v>
          </cell>
          <cell r="K9">
            <v>33</v>
          </cell>
          <cell r="L9">
            <v>1739</v>
          </cell>
          <cell r="M9">
            <v>6</v>
          </cell>
          <cell r="N9">
            <v>271</v>
          </cell>
          <cell r="R9">
            <v>25</v>
          </cell>
        </row>
        <row r="10">
          <cell r="F10">
            <v>474</v>
          </cell>
          <cell r="I10">
            <v>360</v>
          </cell>
          <cell r="K10">
            <v>0</v>
          </cell>
          <cell r="L10">
            <v>1121</v>
          </cell>
          <cell r="M10">
            <v>4</v>
          </cell>
          <cell r="N10">
            <v>39</v>
          </cell>
          <cell r="R10">
            <v>19</v>
          </cell>
        </row>
        <row r="11">
          <cell r="F11">
            <v>0</v>
          </cell>
          <cell r="I11">
            <v>38</v>
          </cell>
          <cell r="K11">
            <v>0</v>
          </cell>
          <cell r="L11">
            <v>29</v>
          </cell>
          <cell r="M11">
            <v>0</v>
          </cell>
          <cell r="N11">
            <v>0</v>
          </cell>
          <cell r="R11">
            <v>0</v>
          </cell>
        </row>
        <row r="12">
          <cell r="F12">
            <v>2690</v>
          </cell>
          <cell r="I12">
            <v>2726</v>
          </cell>
          <cell r="K12">
            <v>0</v>
          </cell>
          <cell r="L12">
            <v>2707</v>
          </cell>
          <cell r="M12">
            <v>10</v>
          </cell>
          <cell r="N12">
            <v>0</v>
          </cell>
          <cell r="R12">
            <v>0</v>
          </cell>
        </row>
        <row r="13">
          <cell r="F13">
            <v>623</v>
          </cell>
          <cell r="I13">
            <v>588</v>
          </cell>
          <cell r="K13">
            <v>0</v>
          </cell>
          <cell r="L13">
            <v>1479</v>
          </cell>
          <cell r="M13">
            <v>8</v>
          </cell>
          <cell r="N13">
            <v>35</v>
          </cell>
          <cell r="R13">
            <v>19</v>
          </cell>
        </row>
        <row r="14">
          <cell r="F14">
            <v>0</v>
          </cell>
          <cell r="I14">
            <v>0</v>
          </cell>
          <cell r="K14">
            <v>0</v>
          </cell>
          <cell r="L14">
            <v>298</v>
          </cell>
          <cell r="M14">
            <v>0</v>
          </cell>
          <cell r="N14">
            <v>0</v>
          </cell>
          <cell r="R14">
            <v>0</v>
          </cell>
        </row>
        <row r="15">
          <cell r="F15">
            <v>0</v>
          </cell>
          <cell r="I15">
            <v>0</v>
          </cell>
          <cell r="K15">
            <v>0</v>
          </cell>
          <cell r="L15">
            <v>129</v>
          </cell>
          <cell r="M15">
            <v>0</v>
          </cell>
          <cell r="N15">
            <v>0</v>
          </cell>
          <cell r="R15">
            <v>0</v>
          </cell>
        </row>
        <row r="16">
          <cell r="F16">
            <v>0</v>
          </cell>
          <cell r="I16">
            <v>549</v>
          </cell>
          <cell r="K16">
            <v>62</v>
          </cell>
          <cell r="L16">
            <v>2332</v>
          </cell>
          <cell r="M16">
            <v>7</v>
          </cell>
          <cell r="N16">
            <v>69</v>
          </cell>
          <cell r="R16">
            <v>2</v>
          </cell>
        </row>
        <row r="17">
          <cell r="F17">
            <v>2327</v>
          </cell>
          <cell r="I17">
            <v>2037</v>
          </cell>
          <cell r="K17">
            <v>0</v>
          </cell>
          <cell r="L17">
            <v>3486</v>
          </cell>
          <cell r="M17">
            <v>15</v>
          </cell>
          <cell r="N17">
            <v>97</v>
          </cell>
          <cell r="R17">
            <v>0</v>
          </cell>
        </row>
        <row r="18">
          <cell r="F18">
            <v>1825</v>
          </cell>
          <cell r="I18">
            <v>1739</v>
          </cell>
          <cell r="K18">
            <v>5</v>
          </cell>
          <cell r="L18">
            <v>3876</v>
          </cell>
          <cell r="M18">
            <v>19</v>
          </cell>
          <cell r="N18">
            <v>337</v>
          </cell>
          <cell r="R18">
            <v>17</v>
          </cell>
        </row>
        <row r="19">
          <cell r="F19">
            <v>1398</v>
          </cell>
          <cell r="I19">
            <v>1230</v>
          </cell>
          <cell r="K19">
            <v>63</v>
          </cell>
          <cell r="L19">
            <v>3209</v>
          </cell>
          <cell r="M19">
            <v>15</v>
          </cell>
          <cell r="N19">
            <v>74</v>
          </cell>
          <cell r="R19">
            <v>2</v>
          </cell>
        </row>
        <row r="20">
          <cell r="F20">
            <v>1072</v>
          </cell>
          <cell r="I20">
            <v>946</v>
          </cell>
          <cell r="K20">
            <v>7</v>
          </cell>
          <cell r="L20">
            <v>2227</v>
          </cell>
          <cell r="M20">
            <v>9</v>
          </cell>
          <cell r="N20">
            <v>158</v>
          </cell>
          <cell r="R20">
            <v>25</v>
          </cell>
        </row>
        <row r="21">
          <cell r="F21">
            <v>0</v>
          </cell>
          <cell r="I21">
            <v>0</v>
          </cell>
          <cell r="K21">
            <v>0</v>
          </cell>
          <cell r="L21">
            <v>8175</v>
          </cell>
          <cell r="M21">
            <v>9</v>
          </cell>
          <cell r="N21">
            <v>0</v>
          </cell>
          <cell r="R21">
            <v>0</v>
          </cell>
        </row>
        <row r="22">
          <cell r="F22">
            <v>0</v>
          </cell>
          <cell r="I22">
            <v>0</v>
          </cell>
          <cell r="K22">
            <v>0</v>
          </cell>
          <cell r="L22">
            <v>78</v>
          </cell>
          <cell r="M22">
            <v>12</v>
          </cell>
          <cell r="N22">
            <v>0</v>
          </cell>
          <cell r="R22">
            <v>0</v>
          </cell>
        </row>
        <row r="23">
          <cell r="F23">
            <v>0</v>
          </cell>
          <cell r="I23">
            <v>0</v>
          </cell>
          <cell r="K23">
            <v>0</v>
          </cell>
          <cell r="L23">
            <v>1946</v>
          </cell>
          <cell r="M23">
            <v>3</v>
          </cell>
          <cell r="N23">
            <v>0</v>
          </cell>
          <cell r="R23">
            <v>0</v>
          </cell>
        </row>
        <row r="24">
          <cell r="F24">
            <v>0</v>
          </cell>
          <cell r="I24">
            <v>0</v>
          </cell>
          <cell r="K24">
            <v>0</v>
          </cell>
          <cell r="L24">
            <v>1744</v>
          </cell>
          <cell r="M24">
            <v>3</v>
          </cell>
          <cell r="N24">
            <v>0</v>
          </cell>
          <cell r="R24">
            <v>0</v>
          </cell>
        </row>
        <row r="25">
          <cell r="F25">
            <v>0</v>
          </cell>
          <cell r="I25">
            <v>0</v>
          </cell>
          <cell r="K25">
            <v>0</v>
          </cell>
          <cell r="L25">
            <v>213</v>
          </cell>
          <cell r="M25">
            <v>0</v>
          </cell>
          <cell r="N25">
            <v>0</v>
          </cell>
          <cell r="R25">
            <v>0</v>
          </cell>
        </row>
        <row r="26">
          <cell r="F26">
            <v>0</v>
          </cell>
          <cell r="I26">
            <v>0</v>
          </cell>
          <cell r="K26">
            <v>0</v>
          </cell>
          <cell r="L26">
            <v>13029</v>
          </cell>
          <cell r="M26">
            <v>8</v>
          </cell>
          <cell r="N26">
            <v>0</v>
          </cell>
          <cell r="R26">
            <v>0</v>
          </cell>
        </row>
        <row r="27">
          <cell r="F27">
            <v>942</v>
          </cell>
          <cell r="I27">
            <v>869</v>
          </cell>
          <cell r="K27">
            <v>7</v>
          </cell>
          <cell r="L27">
            <v>1459</v>
          </cell>
          <cell r="M27">
            <v>17</v>
          </cell>
          <cell r="N27">
            <v>56</v>
          </cell>
          <cell r="R27">
            <v>7</v>
          </cell>
        </row>
        <row r="28">
          <cell r="F28">
            <v>0</v>
          </cell>
          <cell r="I28">
            <v>0</v>
          </cell>
          <cell r="K28">
            <v>1</v>
          </cell>
          <cell r="L28">
            <v>608</v>
          </cell>
          <cell r="M28">
            <v>8</v>
          </cell>
          <cell r="N28">
            <v>0</v>
          </cell>
          <cell r="R28">
            <v>0</v>
          </cell>
        </row>
        <row r="29">
          <cell r="F29">
            <v>0</v>
          </cell>
          <cell r="I29">
            <v>0</v>
          </cell>
          <cell r="K29">
            <v>0</v>
          </cell>
          <cell r="L29">
            <v>2299</v>
          </cell>
          <cell r="M29">
            <v>1</v>
          </cell>
          <cell r="N29">
            <v>0</v>
          </cell>
          <cell r="R29">
            <v>0</v>
          </cell>
        </row>
        <row r="30">
          <cell r="F30">
            <v>0</v>
          </cell>
          <cell r="I30">
            <v>0</v>
          </cell>
          <cell r="K30">
            <v>0</v>
          </cell>
          <cell r="L30">
            <v>29</v>
          </cell>
          <cell r="M30">
            <v>0</v>
          </cell>
          <cell r="N30">
            <v>0</v>
          </cell>
          <cell r="R30">
            <v>0</v>
          </cell>
        </row>
        <row r="31">
          <cell r="F31">
            <v>0</v>
          </cell>
          <cell r="I31">
            <v>387</v>
          </cell>
          <cell r="K31">
            <v>11</v>
          </cell>
          <cell r="L31">
            <v>649</v>
          </cell>
          <cell r="M31">
            <v>0</v>
          </cell>
          <cell r="N31">
            <v>34</v>
          </cell>
          <cell r="R31">
            <v>0</v>
          </cell>
        </row>
        <row r="32">
          <cell r="F32">
            <v>931</v>
          </cell>
          <cell r="I32">
            <v>887</v>
          </cell>
          <cell r="K32">
            <v>1</v>
          </cell>
          <cell r="L32">
            <v>2463</v>
          </cell>
          <cell r="M32">
            <v>9</v>
          </cell>
          <cell r="N32">
            <v>57</v>
          </cell>
          <cell r="R32">
            <v>4</v>
          </cell>
        </row>
        <row r="33">
          <cell r="F33">
            <v>0</v>
          </cell>
          <cell r="I33">
            <v>0</v>
          </cell>
          <cell r="K33">
            <v>0</v>
          </cell>
          <cell r="L33">
            <v>5047</v>
          </cell>
          <cell r="M33">
            <v>0</v>
          </cell>
          <cell r="N33">
            <v>0</v>
          </cell>
          <cell r="R33">
            <v>0</v>
          </cell>
        </row>
        <row r="34">
          <cell r="F34">
            <v>0</v>
          </cell>
          <cell r="I34">
            <v>0</v>
          </cell>
          <cell r="K34">
            <v>0</v>
          </cell>
          <cell r="L34">
            <v>1900</v>
          </cell>
          <cell r="M34">
            <v>2</v>
          </cell>
          <cell r="N34">
            <v>0</v>
          </cell>
          <cell r="R34">
            <v>0</v>
          </cell>
        </row>
        <row r="35">
          <cell r="F35">
            <v>1150</v>
          </cell>
          <cell r="I35">
            <v>988</v>
          </cell>
          <cell r="K35">
            <v>2</v>
          </cell>
          <cell r="L35">
            <v>3172</v>
          </cell>
          <cell r="M35">
            <v>23</v>
          </cell>
          <cell r="N35">
            <v>161</v>
          </cell>
          <cell r="R35">
            <v>10</v>
          </cell>
        </row>
        <row r="36">
          <cell r="F36">
            <v>439</v>
          </cell>
          <cell r="I36">
            <v>412</v>
          </cell>
          <cell r="K36">
            <v>1</v>
          </cell>
          <cell r="L36">
            <v>1024</v>
          </cell>
          <cell r="M36">
            <v>6</v>
          </cell>
          <cell r="N36">
            <v>38</v>
          </cell>
          <cell r="R36">
            <v>5</v>
          </cell>
        </row>
        <row r="37">
          <cell r="F37">
            <v>3551</v>
          </cell>
          <cell r="I37">
            <v>3013</v>
          </cell>
          <cell r="K37">
            <v>14</v>
          </cell>
          <cell r="L37">
            <v>10300</v>
          </cell>
          <cell r="M37">
            <v>24</v>
          </cell>
          <cell r="N37">
            <v>412</v>
          </cell>
          <cell r="R37">
            <v>30</v>
          </cell>
        </row>
        <row r="38">
          <cell r="F38">
            <v>0</v>
          </cell>
          <cell r="I38">
            <v>70</v>
          </cell>
          <cell r="K38">
            <v>2</v>
          </cell>
          <cell r="L38">
            <v>153</v>
          </cell>
          <cell r="M38">
            <v>0</v>
          </cell>
          <cell r="N38">
            <v>12</v>
          </cell>
          <cell r="R38">
            <v>0</v>
          </cell>
        </row>
        <row r="39">
          <cell r="F39">
            <v>10803</v>
          </cell>
          <cell r="I39">
            <v>9194</v>
          </cell>
          <cell r="K39">
            <v>51</v>
          </cell>
          <cell r="L39">
            <v>7692</v>
          </cell>
          <cell r="M39">
            <v>107</v>
          </cell>
          <cell r="N39">
            <v>1372</v>
          </cell>
          <cell r="R39">
            <v>193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tabSelected="1" topLeftCell="A13" zoomScale="70" zoomScaleNormal="70" workbookViewId="0">
      <selection activeCell="X33" sqref="X33"/>
    </sheetView>
  </sheetViews>
  <sheetFormatPr baseColWidth="10" defaultRowHeight="15" x14ac:dyDescent="0.25"/>
  <cols>
    <col min="1" max="1" width="52.85546875" style="54" bestFit="1" customWidth="1"/>
    <col min="2" max="2" width="12.85546875" style="51" bestFit="1" customWidth="1"/>
    <col min="3" max="3" width="11.7109375" style="51" bestFit="1" customWidth="1"/>
    <col min="4" max="4" width="15" style="51" customWidth="1"/>
    <col min="5" max="5" width="12.42578125" style="53" bestFit="1" customWidth="1"/>
    <col min="6" max="6" width="12.140625" style="51" bestFit="1" customWidth="1"/>
    <col min="7" max="7" width="15" style="51" bestFit="1" customWidth="1"/>
    <col min="8" max="8" width="15.5703125" style="51" bestFit="1" customWidth="1"/>
    <col min="9" max="9" width="17.85546875" style="53" customWidth="1"/>
    <col min="10" max="10" width="18" style="51" customWidth="1"/>
    <col min="11" max="11" width="9" style="51" bestFit="1" customWidth="1"/>
    <col min="12" max="12" width="10.85546875" style="51" bestFit="1" customWidth="1"/>
    <col min="13" max="13" width="8.140625" style="53" bestFit="1" customWidth="1"/>
    <col min="14" max="14" width="5" style="51" bestFit="1" customWidth="1"/>
    <col min="15" max="15" width="8.140625" style="51" bestFit="1" customWidth="1"/>
    <col min="16" max="16" width="9.28515625" style="51" bestFit="1" customWidth="1"/>
    <col min="17" max="17" width="9.28515625" style="52" bestFit="1" customWidth="1"/>
    <col min="18" max="16384" width="11.42578125" style="51"/>
  </cols>
  <sheetData>
    <row r="1" spans="1:17" ht="15.75" thickBot="1" x14ac:dyDescent="0.3"/>
    <row r="2" spans="1:17" ht="21.75" customHeight="1" thickBot="1" x14ac:dyDescent="0.3">
      <c r="A2" s="96" t="s">
        <v>146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</row>
    <row r="3" spans="1:17" ht="16.5" thickBot="1" x14ac:dyDescent="0.3">
      <c r="A3" s="111" t="s">
        <v>147</v>
      </c>
      <c r="B3" s="113" t="s">
        <v>149</v>
      </c>
      <c r="C3" s="114"/>
      <c r="D3" s="114"/>
      <c r="E3" s="115"/>
      <c r="F3" s="116" t="s">
        <v>150</v>
      </c>
      <c r="G3" s="117"/>
      <c r="H3" s="117"/>
      <c r="I3" s="118"/>
      <c r="J3" s="116" t="s">
        <v>151</v>
      </c>
      <c r="K3" s="117"/>
      <c r="L3" s="117"/>
      <c r="M3" s="118"/>
      <c r="N3" s="93" t="s">
        <v>145</v>
      </c>
      <c r="O3" s="94"/>
      <c r="P3" s="94"/>
      <c r="Q3" s="95"/>
    </row>
    <row r="4" spans="1:17" ht="15.75" x14ac:dyDescent="0.25">
      <c r="A4" s="112"/>
      <c r="B4" s="83" t="s">
        <v>143</v>
      </c>
      <c r="C4" s="84" t="s">
        <v>142</v>
      </c>
      <c r="D4" s="84" t="s">
        <v>141</v>
      </c>
      <c r="E4" s="85" t="s">
        <v>144</v>
      </c>
      <c r="F4" s="55" t="s">
        <v>143</v>
      </c>
      <c r="G4" s="56" t="s">
        <v>142</v>
      </c>
      <c r="H4" s="56" t="s">
        <v>141</v>
      </c>
      <c r="I4" s="57" t="s">
        <v>144</v>
      </c>
      <c r="J4" s="55" t="s">
        <v>143</v>
      </c>
      <c r="K4" s="56" t="s">
        <v>142</v>
      </c>
      <c r="L4" s="56" t="s">
        <v>141</v>
      </c>
      <c r="M4" s="57" t="s">
        <v>39</v>
      </c>
      <c r="N4" s="55" t="s">
        <v>143</v>
      </c>
      <c r="O4" s="56" t="s">
        <v>142</v>
      </c>
      <c r="P4" s="56" t="s">
        <v>141</v>
      </c>
      <c r="Q4" s="57" t="s">
        <v>39</v>
      </c>
    </row>
    <row r="5" spans="1:17" ht="15.75" x14ac:dyDescent="0.25">
      <c r="A5" s="88" t="s">
        <v>27</v>
      </c>
      <c r="B5" s="67">
        <v>0</v>
      </c>
      <c r="C5" s="68">
        <v>3</v>
      </c>
      <c r="D5" s="68">
        <v>98</v>
      </c>
      <c r="E5" s="69">
        <f>B5+C5+D5</f>
        <v>101</v>
      </c>
      <c r="F5" s="67">
        <v>0</v>
      </c>
      <c r="G5" s="68">
        <v>0</v>
      </c>
      <c r="H5" s="68">
        <v>126</v>
      </c>
      <c r="I5" s="69">
        <f>F5+G5+H5</f>
        <v>126</v>
      </c>
      <c r="J5" s="67">
        <v>0</v>
      </c>
      <c r="K5" s="68">
        <v>3</v>
      </c>
      <c r="L5" s="68">
        <v>118</v>
      </c>
      <c r="M5" s="69">
        <f>J5+K5+L5</f>
        <v>121</v>
      </c>
      <c r="N5" s="70">
        <f t="shared" ref="N5:N33" si="0">+B5+F5+J5</f>
        <v>0</v>
      </c>
      <c r="O5" s="71">
        <f>+C5+G5+K5</f>
        <v>6</v>
      </c>
      <c r="P5" s="71">
        <f t="shared" ref="P5:P33" si="1">+D5+H5+L5</f>
        <v>342</v>
      </c>
      <c r="Q5" s="69">
        <f>N5+O5+P5</f>
        <v>348</v>
      </c>
    </row>
    <row r="6" spans="1:17" ht="15.75" x14ac:dyDescent="0.25">
      <c r="A6" s="88" t="s">
        <v>140</v>
      </c>
      <c r="B6" s="67">
        <v>0</v>
      </c>
      <c r="C6" s="68">
        <v>1</v>
      </c>
      <c r="D6" s="68">
        <v>76</v>
      </c>
      <c r="E6" s="69">
        <f t="shared" ref="E6:E33" si="2">B6+C6+D6</f>
        <v>77</v>
      </c>
      <c r="F6" s="67">
        <v>0</v>
      </c>
      <c r="G6" s="68">
        <v>0</v>
      </c>
      <c r="H6" s="68">
        <v>73</v>
      </c>
      <c r="I6" s="69">
        <f t="shared" ref="I6:I33" si="3">F6+G6+H6</f>
        <v>73</v>
      </c>
      <c r="J6" s="67">
        <v>0</v>
      </c>
      <c r="K6" s="68">
        <v>1</v>
      </c>
      <c r="L6" s="68">
        <v>79</v>
      </c>
      <c r="M6" s="69">
        <f t="shared" ref="M6:M33" si="4">J6+K6+L6</f>
        <v>80</v>
      </c>
      <c r="N6" s="70">
        <f t="shared" si="0"/>
        <v>0</v>
      </c>
      <c r="O6" s="71">
        <f t="shared" ref="O6:O33" si="5">+C6+G6+K6</f>
        <v>2</v>
      </c>
      <c r="P6" s="71">
        <f t="shared" si="1"/>
        <v>228</v>
      </c>
      <c r="Q6" s="69">
        <f t="shared" ref="Q6:Q33" si="6">N6+O6+P6</f>
        <v>230</v>
      </c>
    </row>
    <row r="7" spans="1:17" ht="15.75" x14ac:dyDescent="0.25">
      <c r="A7" s="88" t="s">
        <v>139</v>
      </c>
      <c r="B7" s="67">
        <v>0</v>
      </c>
      <c r="C7" s="68">
        <v>0</v>
      </c>
      <c r="D7" s="68">
        <v>4</v>
      </c>
      <c r="E7" s="69">
        <f t="shared" si="2"/>
        <v>4</v>
      </c>
      <c r="F7" s="67">
        <v>0</v>
      </c>
      <c r="G7" s="68">
        <v>0</v>
      </c>
      <c r="H7" s="68">
        <v>6</v>
      </c>
      <c r="I7" s="69">
        <f t="shared" si="3"/>
        <v>6</v>
      </c>
      <c r="J7" s="67">
        <v>0</v>
      </c>
      <c r="K7" s="68">
        <v>0</v>
      </c>
      <c r="L7" s="68">
        <v>7</v>
      </c>
      <c r="M7" s="69">
        <f t="shared" si="4"/>
        <v>7</v>
      </c>
      <c r="N7" s="70">
        <f t="shared" si="0"/>
        <v>0</v>
      </c>
      <c r="O7" s="71">
        <f t="shared" si="5"/>
        <v>0</v>
      </c>
      <c r="P7" s="71">
        <f t="shared" si="1"/>
        <v>17</v>
      </c>
      <c r="Q7" s="69">
        <f t="shared" si="6"/>
        <v>17</v>
      </c>
    </row>
    <row r="8" spans="1:17" ht="15.75" x14ac:dyDescent="0.25">
      <c r="A8" s="88" t="s">
        <v>24</v>
      </c>
      <c r="B8" s="67">
        <v>0</v>
      </c>
      <c r="C8" s="72">
        <v>2</v>
      </c>
      <c r="D8" s="72">
        <v>4</v>
      </c>
      <c r="E8" s="69">
        <f t="shared" si="2"/>
        <v>6</v>
      </c>
      <c r="F8" s="73">
        <v>0</v>
      </c>
      <c r="G8" s="72">
        <v>1</v>
      </c>
      <c r="H8" s="72">
        <v>3</v>
      </c>
      <c r="I8" s="69">
        <f t="shared" si="3"/>
        <v>4</v>
      </c>
      <c r="J8" s="67">
        <v>0</v>
      </c>
      <c r="K8" s="72">
        <v>1</v>
      </c>
      <c r="L8" s="72">
        <v>12</v>
      </c>
      <c r="M8" s="69">
        <f t="shared" si="4"/>
        <v>13</v>
      </c>
      <c r="N8" s="70">
        <f t="shared" si="0"/>
        <v>0</v>
      </c>
      <c r="O8" s="71">
        <f t="shared" si="5"/>
        <v>4</v>
      </c>
      <c r="P8" s="71">
        <f t="shared" si="1"/>
        <v>19</v>
      </c>
      <c r="Q8" s="69">
        <f t="shared" si="6"/>
        <v>23</v>
      </c>
    </row>
    <row r="9" spans="1:17" ht="15.75" x14ac:dyDescent="0.25">
      <c r="A9" s="88" t="s">
        <v>138</v>
      </c>
      <c r="B9" s="67">
        <v>0</v>
      </c>
      <c r="C9" s="68">
        <v>1</v>
      </c>
      <c r="D9" s="68">
        <v>27</v>
      </c>
      <c r="E9" s="69">
        <f t="shared" si="2"/>
        <v>28</v>
      </c>
      <c r="F9" s="67">
        <v>0</v>
      </c>
      <c r="G9" s="68">
        <v>1</v>
      </c>
      <c r="H9" s="68">
        <v>32</v>
      </c>
      <c r="I9" s="69">
        <f t="shared" si="3"/>
        <v>33</v>
      </c>
      <c r="J9" s="67">
        <v>0</v>
      </c>
      <c r="K9" s="68">
        <v>2</v>
      </c>
      <c r="L9" s="68">
        <v>26</v>
      </c>
      <c r="M9" s="69">
        <f t="shared" si="4"/>
        <v>28</v>
      </c>
      <c r="N9" s="70">
        <f t="shared" si="0"/>
        <v>0</v>
      </c>
      <c r="O9" s="71">
        <f t="shared" si="5"/>
        <v>4</v>
      </c>
      <c r="P9" s="71">
        <f t="shared" si="1"/>
        <v>85</v>
      </c>
      <c r="Q9" s="69">
        <f t="shared" si="6"/>
        <v>89</v>
      </c>
    </row>
    <row r="10" spans="1:17" ht="15.75" x14ac:dyDescent="0.25">
      <c r="A10" s="88" t="s">
        <v>137</v>
      </c>
      <c r="B10" s="67">
        <v>0</v>
      </c>
      <c r="C10" s="68">
        <v>5</v>
      </c>
      <c r="D10" s="68">
        <v>61</v>
      </c>
      <c r="E10" s="69">
        <f t="shared" si="2"/>
        <v>66</v>
      </c>
      <c r="F10" s="67">
        <v>0</v>
      </c>
      <c r="G10" s="68">
        <v>3</v>
      </c>
      <c r="H10" s="68">
        <v>61</v>
      </c>
      <c r="I10" s="69">
        <f t="shared" si="3"/>
        <v>64</v>
      </c>
      <c r="J10" s="67">
        <v>0</v>
      </c>
      <c r="K10" s="68">
        <v>1</v>
      </c>
      <c r="L10" s="68">
        <v>44</v>
      </c>
      <c r="M10" s="69">
        <f t="shared" si="4"/>
        <v>45</v>
      </c>
      <c r="N10" s="70">
        <f t="shared" si="0"/>
        <v>0</v>
      </c>
      <c r="O10" s="71">
        <f t="shared" si="5"/>
        <v>9</v>
      </c>
      <c r="P10" s="71">
        <f t="shared" si="1"/>
        <v>166</v>
      </c>
      <c r="Q10" s="69">
        <f t="shared" si="6"/>
        <v>175</v>
      </c>
    </row>
    <row r="11" spans="1:17" ht="15.75" x14ac:dyDescent="0.25">
      <c r="A11" s="88" t="s">
        <v>30</v>
      </c>
      <c r="B11" s="67">
        <v>0</v>
      </c>
      <c r="C11" s="68">
        <v>5</v>
      </c>
      <c r="D11" s="68">
        <v>661</v>
      </c>
      <c r="E11" s="69">
        <f t="shared" si="2"/>
        <v>666</v>
      </c>
      <c r="F11" s="67">
        <v>0</v>
      </c>
      <c r="G11" s="68">
        <v>6</v>
      </c>
      <c r="H11" s="68">
        <v>643</v>
      </c>
      <c r="I11" s="69">
        <f t="shared" si="3"/>
        <v>649</v>
      </c>
      <c r="J11" s="67">
        <v>0</v>
      </c>
      <c r="K11" s="68">
        <v>4</v>
      </c>
      <c r="L11" s="68">
        <v>662</v>
      </c>
      <c r="M11" s="69">
        <f t="shared" si="4"/>
        <v>666</v>
      </c>
      <c r="N11" s="70">
        <f t="shared" si="0"/>
        <v>0</v>
      </c>
      <c r="O11" s="71">
        <f t="shared" si="5"/>
        <v>15</v>
      </c>
      <c r="P11" s="71">
        <f t="shared" si="1"/>
        <v>1966</v>
      </c>
      <c r="Q11" s="69">
        <f t="shared" si="6"/>
        <v>1981</v>
      </c>
    </row>
    <row r="12" spans="1:17" ht="15.75" x14ac:dyDescent="0.25">
      <c r="A12" s="88" t="s">
        <v>37</v>
      </c>
      <c r="B12" s="67">
        <v>0</v>
      </c>
      <c r="C12" s="68">
        <v>4</v>
      </c>
      <c r="D12" s="68">
        <v>151</v>
      </c>
      <c r="E12" s="69">
        <f t="shared" si="2"/>
        <v>155</v>
      </c>
      <c r="F12" s="67">
        <v>0</v>
      </c>
      <c r="G12" s="68">
        <v>3</v>
      </c>
      <c r="H12" s="68">
        <v>156</v>
      </c>
      <c r="I12" s="69">
        <f t="shared" si="3"/>
        <v>159</v>
      </c>
      <c r="J12" s="67">
        <v>0</v>
      </c>
      <c r="K12" s="68">
        <v>2</v>
      </c>
      <c r="L12" s="68">
        <v>139</v>
      </c>
      <c r="M12" s="69">
        <f t="shared" si="4"/>
        <v>141</v>
      </c>
      <c r="N12" s="70">
        <f t="shared" si="0"/>
        <v>0</v>
      </c>
      <c r="O12" s="71">
        <f t="shared" si="5"/>
        <v>9</v>
      </c>
      <c r="P12" s="71">
        <f t="shared" si="1"/>
        <v>446</v>
      </c>
      <c r="Q12" s="69">
        <f t="shared" si="6"/>
        <v>455</v>
      </c>
    </row>
    <row r="13" spans="1:17" ht="15.75" x14ac:dyDescent="0.25">
      <c r="A13" s="88" t="s">
        <v>38</v>
      </c>
      <c r="B13" s="67">
        <v>0</v>
      </c>
      <c r="C13" s="68">
        <v>42</v>
      </c>
      <c r="D13" s="68">
        <v>115</v>
      </c>
      <c r="E13" s="69">
        <f t="shared" si="2"/>
        <v>157</v>
      </c>
      <c r="F13" s="67">
        <v>0</v>
      </c>
      <c r="G13" s="68">
        <v>58</v>
      </c>
      <c r="H13" s="68">
        <v>116</v>
      </c>
      <c r="I13" s="69">
        <f t="shared" si="3"/>
        <v>174</v>
      </c>
      <c r="J13" s="67">
        <v>0</v>
      </c>
      <c r="K13" s="68">
        <v>39</v>
      </c>
      <c r="L13" s="68">
        <v>137</v>
      </c>
      <c r="M13" s="69">
        <f t="shared" si="4"/>
        <v>176</v>
      </c>
      <c r="N13" s="70">
        <f t="shared" si="0"/>
        <v>0</v>
      </c>
      <c r="O13" s="71">
        <f t="shared" si="5"/>
        <v>139</v>
      </c>
      <c r="P13" s="71">
        <f t="shared" si="1"/>
        <v>368</v>
      </c>
      <c r="Q13" s="69">
        <f t="shared" si="6"/>
        <v>507</v>
      </c>
    </row>
    <row r="14" spans="1:17" ht="15.75" x14ac:dyDescent="0.25">
      <c r="A14" s="88" t="s">
        <v>26</v>
      </c>
      <c r="B14" s="67">
        <v>0</v>
      </c>
      <c r="C14" s="68">
        <v>4</v>
      </c>
      <c r="D14" s="68">
        <v>43</v>
      </c>
      <c r="E14" s="69">
        <f t="shared" si="2"/>
        <v>47</v>
      </c>
      <c r="F14" s="67">
        <v>0</v>
      </c>
      <c r="G14" s="68">
        <v>8</v>
      </c>
      <c r="H14" s="68">
        <v>47</v>
      </c>
      <c r="I14" s="69">
        <f t="shared" si="3"/>
        <v>55</v>
      </c>
      <c r="J14" s="67">
        <v>0</v>
      </c>
      <c r="K14" s="68">
        <v>6</v>
      </c>
      <c r="L14" s="68">
        <v>33</v>
      </c>
      <c r="M14" s="69">
        <f t="shared" si="4"/>
        <v>39</v>
      </c>
      <c r="N14" s="70">
        <f t="shared" si="0"/>
        <v>0</v>
      </c>
      <c r="O14" s="71">
        <f t="shared" si="5"/>
        <v>18</v>
      </c>
      <c r="P14" s="71">
        <f t="shared" si="1"/>
        <v>123</v>
      </c>
      <c r="Q14" s="69">
        <f t="shared" si="6"/>
        <v>141</v>
      </c>
    </row>
    <row r="15" spans="1:17" ht="15.75" x14ac:dyDescent="0.25">
      <c r="A15" s="88" t="s">
        <v>25</v>
      </c>
      <c r="B15" s="67">
        <v>0</v>
      </c>
      <c r="C15" s="68">
        <v>30</v>
      </c>
      <c r="D15" s="68">
        <v>312</v>
      </c>
      <c r="E15" s="69">
        <f t="shared" si="2"/>
        <v>342</v>
      </c>
      <c r="F15" s="67">
        <v>0</v>
      </c>
      <c r="G15" s="68">
        <v>10</v>
      </c>
      <c r="H15" s="68">
        <v>132</v>
      </c>
      <c r="I15" s="69">
        <f t="shared" si="3"/>
        <v>142</v>
      </c>
      <c r="J15" s="67">
        <v>0</v>
      </c>
      <c r="K15" s="68">
        <v>4</v>
      </c>
      <c r="L15" s="68">
        <v>72</v>
      </c>
      <c r="M15" s="69">
        <f t="shared" si="4"/>
        <v>76</v>
      </c>
      <c r="N15" s="70">
        <f t="shared" si="0"/>
        <v>0</v>
      </c>
      <c r="O15" s="71">
        <f t="shared" si="5"/>
        <v>44</v>
      </c>
      <c r="P15" s="71">
        <f t="shared" si="1"/>
        <v>516</v>
      </c>
      <c r="Q15" s="69">
        <f t="shared" si="6"/>
        <v>560</v>
      </c>
    </row>
    <row r="16" spans="1:17" ht="15.75" x14ac:dyDescent="0.25">
      <c r="A16" s="89" t="s">
        <v>22</v>
      </c>
      <c r="B16" s="67">
        <v>20</v>
      </c>
      <c r="C16" s="68">
        <v>3686</v>
      </c>
      <c r="D16" s="68">
        <v>5170</v>
      </c>
      <c r="E16" s="69">
        <f t="shared" si="2"/>
        <v>8876</v>
      </c>
      <c r="F16" s="67">
        <v>23</v>
      </c>
      <c r="G16" s="68">
        <v>3953</v>
      </c>
      <c r="H16" s="68">
        <v>5768</v>
      </c>
      <c r="I16" s="69">
        <f t="shared" si="3"/>
        <v>9744</v>
      </c>
      <c r="J16" s="67">
        <v>29</v>
      </c>
      <c r="K16" s="68">
        <v>3266</v>
      </c>
      <c r="L16" s="68">
        <v>4472</v>
      </c>
      <c r="M16" s="69">
        <f t="shared" si="4"/>
        <v>7767</v>
      </c>
      <c r="N16" s="70">
        <f t="shared" si="0"/>
        <v>72</v>
      </c>
      <c r="O16" s="71">
        <f t="shared" si="5"/>
        <v>10905</v>
      </c>
      <c r="P16" s="71">
        <f t="shared" si="1"/>
        <v>15410</v>
      </c>
      <c r="Q16" s="69">
        <f t="shared" si="6"/>
        <v>26387</v>
      </c>
    </row>
    <row r="17" spans="1:17" ht="15.75" x14ac:dyDescent="0.25">
      <c r="A17" s="88" t="s">
        <v>136</v>
      </c>
      <c r="B17" s="67">
        <v>0</v>
      </c>
      <c r="C17" s="68">
        <v>0</v>
      </c>
      <c r="D17" s="68">
        <v>4</v>
      </c>
      <c r="E17" s="69">
        <f t="shared" si="2"/>
        <v>4</v>
      </c>
      <c r="F17" s="67">
        <v>0</v>
      </c>
      <c r="G17" s="68">
        <v>0</v>
      </c>
      <c r="H17" s="68">
        <v>2</v>
      </c>
      <c r="I17" s="69">
        <f t="shared" si="3"/>
        <v>2</v>
      </c>
      <c r="J17" s="67">
        <v>0</v>
      </c>
      <c r="K17" s="68">
        <v>0</v>
      </c>
      <c r="L17" s="68">
        <v>1</v>
      </c>
      <c r="M17" s="69">
        <f t="shared" si="4"/>
        <v>1</v>
      </c>
      <c r="N17" s="70">
        <f t="shared" si="0"/>
        <v>0</v>
      </c>
      <c r="O17" s="71">
        <f t="shared" si="5"/>
        <v>0</v>
      </c>
      <c r="P17" s="71">
        <f t="shared" si="1"/>
        <v>7</v>
      </c>
      <c r="Q17" s="69">
        <f t="shared" si="6"/>
        <v>7</v>
      </c>
    </row>
    <row r="18" spans="1:17" ht="15.75" x14ac:dyDescent="0.25">
      <c r="A18" s="88" t="s">
        <v>135</v>
      </c>
      <c r="B18" s="67">
        <v>0</v>
      </c>
      <c r="C18" s="68">
        <v>1</v>
      </c>
      <c r="D18" s="68">
        <v>9</v>
      </c>
      <c r="E18" s="69">
        <f t="shared" si="2"/>
        <v>10</v>
      </c>
      <c r="F18" s="67">
        <v>0</v>
      </c>
      <c r="G18" s="68">
        <v>2</v>
      </c>
      <c r="H18" s="68">
        <v>9</v>
      </c>
      <c r="I18" s="69">
        <f t="shared" si="3"/>
        <v>11</v>
      </c>
      <c r="J18" s="67">
        <v>0</v>
      </c>
      <c r="K18" s="68">
        <v>0</v>
      </c>
      <c r="L18" s="68">
        <v>4</v>
      </c>
      <c r="M18" s="69">
        <f t="shared" si="4"/>
        <v>4</v>
      </c>
      <c r="N18" s="70">
        <f t="shared" si="0"/>
        <v>0</v>
      </c>
      <c r="O18" s="71">
        <f t="shared" si="5"/>
        <v>3</v>
      </c>
      <c r="P18" s="71">
        <f t="shared" si="1"/>
        <v>22</v>
      </c>
      <c r="Q18" s="69">
        <f t="shared" si="6"/>
        <v>25</v>
      </c>
    </row>
    <row r="19" spans="1:17" ht="15.75" x14ac:dyDescent="0.25">
      <c r="A19" s="88" t="s">
        <v>134</v>
      </c>
      <c r="B19" s="67">
        <v>0</v>
      </c>
      <c r="C19" s="68">
        <v>0</v>
      </c>
      <c r="D19" s="68">
        <v>9</v>
      </c>
      <c r="E19" s="69">
        <f t="shared" si="2"/>
        <v>9</v>
      </c>
      <c r="F19" s="67">
        <v>0</v>
      </c>
      <c r="G19" s="68">
        <v>0</v>
      </c>
      <c r="H19" s="68">
        <v>7</v>
      </c>
      <c r="I19" s="69">
        <f t="shared" si="3"/>
        <v>7</v>
      </c>
      <c r="J19" s="67">
        <v>0</v>
      </c>
      <c r="K19" s="68">
        <v>0</v>
      </c>
      <c r="L19" s="68">
        <v>9</v>
      </c>
      <c r="M19" s="69">
        <f t="shared" si="4"/>
        <v>9</v>
      </c>
      <c r="N19" s="70">
        <f t="shared" si="0"/>
        <v>0</v>
      </c>
      <c r="O19" s="71">
        <f t="shared" si="5"/>
        <v>0</v>
      </c>
      <c r="P19" s="71">
        <f t="shared" si="1"/>
        <v>25</v>
      </c>
      <c r="Q19" s="69">
        <f t="shared" si="6"/>
        <v>25</v>
      </c>
    </row>
    <row r="20" spans="1:17" ht="15.75" x14ac:dyDescent="0.25">
      <c r="A20" s="88" t="s">
        <v>133</v>
      </c>
      <c r="B20" s="67">
        <v>0</v>
      </c>
      <c r="C20" s="68">
        <v>291</v>
      </c>
      <c r="D20" s="68">
        <v>1304</v>
      </c>
      <c r="E20" s="69">
        <f t="shared" si="2"/>
        <v>1595</v>
      </c>
      <c r="F20" s="67">
        <v>0</v>
      </c>
      <c r="G20" s="68">
        <v>297</v>
      </c>
      <c r="H20" s="68">
        <v>1271</v>
      </c>
      <c r="I20" s="69">
        <f t="shared" si="3"/>
        <v>1568</v>
      </c>
      <c r="J20" s="67">
        <v>0</v>
      </c>
      <c r="K20" s="68">
        <v>287</v>
      </c>
      <c r="L20" s="68">
        <v>1144</v>
      </c>
      <c r="M20" s="69">
        <f t="shared" si="4"/>
        <v>1431</v>
      </c>
      <c r="N20" s="70">
        <f t="shared" si="0"/>
        <v>0</v>
      </c>
      <c r="O20" s="71">
        <f t="shared" si="5"/>
        <v>875</v>
      </c>
      <c r="P20" s="71">
        <f t="shared" si="1"/>
        <v>3719</v>
      </c>
      <c r="Q20" s="69">
        <f t="shared" si="6"/>
        <v>4594</v>
      </c>
    </row>
    <row r="21" spans="1:17" ht="15.75" x14ac:dyDescent="0.25">
      <c r="A21" s="88" t="s">
        <v>29</v>
      </c>
      <c r="B21" s="67">
        <v>0</v>
      </c>
      <c r="C21" s="68">
        <v>29</v>
      </c>
      <c r="D21" s="68">
        <v>142</v>
      </c>
      <c r="E21" s="69">
        <f t="shared" si="2"/>
        <v>171</v>
      </c>
      <c r="F21" s="67">
        <v>0</v>
      </c>
      <c r="G21" s="68">
        <v>47</v>
      </c>
      <c r="H21" s="68">
        <v>161</v>
      </c>
      <c r="I21" s="69">
        <f t="shared" si="3"/>
        <v>208</v>
      </c>
      <c r="J21" s="67">
        <v>0</v>
      </c>
      <c r="K21" s="68">
        <v>25</v>
      </c>
      <c r="L21" s="68">
        <v>133</v>
      </c>
      <c r="M21" s="69">
        <f t="shared" si="4"/>
        <v>158</v>
      </c>
      <c r="N21" s="70">
        <f t="shared" si="0"/>
        <v>0</v>
      </c>
      <c r="O21" s="71">
        <f t="shared" si="5"/>
        <v>101</v>
      </c>
      <c r="P21" s="71">
        <f t="shared" si="1"/>
        <v>436</v>
      </c>
      <c r="Q21" s="69">
        <f t="shared" si="6"/>
        <v>537</v>
      </c>
    </row>
    <row r="22" spans="1:17" ht="15.75" x14ac:dyDescent="0.25">
      <c r="A22" s="88" t="s">
        <v>28</v>
      </c>
      <c r="B22" s="67">
        <v>0</v>
      </c>
      <c r="C22" s="68">
        <v>10</v>
      </c>
      <c r="D22" s="68">
        <v>90</v>
      </c>
      <c r="E22" s="69">
        <f t="shared" si="2"/>
        <v>100</v>
      </c>
      <c r="F22" s="67">
        <v>0</v>
      </c>
      <c r="G22" s="68">
        <v>7</v>
      </c>
      <c r="H22" s="68">
        <v>115</v>
      </c>
      <c r="I22" s="69">
        <f t="shared" si="3"/>
        <v>122</v>
      </c>
      <c r="J22" s="67">
        <v>0</v>
      </c>
      <c r="K22" s="68">
        <v>5</v>
      </c>
      <c r="L22" s="68">
        <v>100</v>
      </c>
      <c r="M22" s="69">
        <f t="shared" si="4"/>
        <v>105</v>
      </c>
      <c r="N22" s="70">
        <f t="shared" si="0"/>
        <v>0</v>
      </c>
      <c r="O22" s="71">
        <f t="shared" si="5"/>
        <v>22</v>
      </c>
      <c r="P22" s="71">
        <f t="shared" si="1"/>
        <v>305</v>
      </c>
      <c r="Q22" s="69">
        <f t="shared" si="6"/>
        <v>327</v>
      </c>
    </row>
    <row r="23" spans="1:17" ht="15.75" x14ac:dyDescent="0.25">
      <c r="A23" s="88" t="s">
        <v>132</v>
      </c>
      <c r="B23" s="67">
        <v>0</v>
      </c>
      <c r="C23" s="68">
        <v>7</v>
      </c>
      <c r="D23" s="68">
        <v>22</v>
      </c>
      <c r="E23" s="69">
        <f t="shared" si="2"/>
        <v>29</v>
      </c>
      <c r="F23" s="67">
        <v>0</v>
      </c>
      <c r="G23" s="68">
        <v>11</v>
      </c>
      <c r="H23" s="68">
        <v>14</v>
      </c>
      <c r="I23" s="69">
        <f t="shared" si="3"/>
        <v>25</v>
      </c>
      <c r="J23" s="67">
        <v>0</v>
      </c>
      <c r="K23" s="68">
        <v>6</v>
      </c>
      <c r="L23" s="68">
        <v>18</v>
      </c>
      <c r="M23" s="69">
        <f t="shared" si="4"/>
        <v>24</v>
      </c>
      <c r="N23" s="70">
        <f t="shared" si="0"/>
        <v>0</v>
      </c>
      <c r="O23" s="71">
        <f t="shared" si="5"/>
        <v>24</v>
      </c>
      <c r="P23" s="71">
        <f t="shared" si="1"/>
        <v>54</v>
      </c>
      <c r="Q23" s="69">
        <f t="shared" si="6"/>
        <v>78</v>
      </c>
    </row>
    <row r="24" spans="1:17" ht="15.75" x14ac:dyDescent="0.25">
      <c r="A24" s="88" t="s">
        <v>23</v>
      </c>
      <c r="B24" s="67">
        <v>7</v>
      </c>
      <c r="C24" s="68">
        <v>2834</v>
      </c>
      <c r="D24" s="68">
        <v>5143</v>
      </c>
      <c r="E24" s="69">
        <f t="shared" si="2"/>
        <v>7984</v>
      </c>
      <c r="F24" s="67">
        <v>12</v>
      </c>
      <c r="G24" s="68">
        <v>2933</v>
      </c>
      <c r="H24" s="68">
        <v>5011</v>
      </c>
      <c r="I24" s="69">
        <f t="shared" si="3"/>
        <v>7956</v>
      </c>
      <c r="J24" s="67">
        <v>7</v>
      </c>
      <c r="K24" s="68">
        <v>2257</v>
      </c>
      <c r="L24" s="68">
        <v>4028</v>
      </c>
      <c r="M24" s="69">
        <f t="shared" si="4"/>
        <v>6292</v>
      </c>
      <c r="N24" s="70">
        <f t="shared" si="0"/>
        <v>26</v>
      </c>
      <c r="O24" s="71">
        <f t="shared" si="5"/>
        <v>8024</v>
      </c>
      <c r="P24" s="71">
        <f t="shared" si="1"/>
        <v>14182</v>
      </c>
      <c r="Q24" s="69">
        <f t="shared" si="6"/>
        <v>22232</v>
      </c>
    </row>
    <row r="25" spans="1:17" ht="15.75" x14ac:dyDescent="0.25">
      <c r="A25" s="88" t="s">
        <v>31</v>
      </c>
      <c r="B25" s="67">
        <v>0</v>
      </c>
      <c r="C25" s="72">
        <v>3</v>
      </c>
      <c r="D25" s="72">
        <v>27</v>
      </c>
      <c r="E25" s="69">
        <f t="shared" si="2"/>
        <v>30</v>
      </c>
      <c r="F25" s="73">
        <v>0</v>
      </c>
      <c r="G25" s="72">
        <v>7</v>
      </c>
      <c r="H25" s="72">
        <v>70</v>
      </c>
      <c r="I25" s="69">
        <f t="shared" si="3"/>
        <v>77</v>
      </c>
      <c r="J25" s="73">
        <v>0</v>
      </c>
      <c r="K25" s="72">
        <v>4</v>
      </c>
      <c r="L25" s="72">
        <v>68</v>
      </c>
      <c r="M25" s="69">
        <f t="shared" si="4"/>
        <v>72</v>
      </c>
      <c r="N25" s="70">
        <f t="shared" si="0"/>
        <v>0</v>
      </c>
      <c r="O25" s="71">
        <f t="shared" si="5"/>
        <v>14</v>
      </c>
      <c r="P25" s="71">
        <f t="shared" si="1"/>
        <v>165</v>
      </c>
      <c r="Q25" s="69">
        <f t="shared" si="6"/>
        <v>179</v>
      </c>
    </row>
    <row r="26" spans="1:17" ht="15.75" x14ac:dyDescent="0.25">
      <c r="A26" s="88" t="s">
        <v>131</v>
      </c>
      <c r="B26" s="67">
        <v>0</v>
      </c>
      <c r="C26" s="68">
        <v>290</v>
      </c>
      <c r="D26" s="68">
        <v>320</v>
      </c>
      <c r="E26" s="69">
        <f t="shared" si="2"/>
        <v>610</v>
      </c>
      <c r="F26" s="67">
        <v>0</v>
      </c>
      <c r="G26" s="68">
        <v>346</v>
      </c>
      <c r="H26" s="68">
        <v>314</v>
      </c>
      <c r="I26" s="69">
        <f t="shared" si="3"/>
        <v>660</v>
      </c>
      <c r="J26" s="67">
        <v>0</v>
      </c>
      <c r="K26" s="68">
        <v>270</v>
      </c>
      <c r="L26" s="68">
        <v>298</v>
      </c>
      <c r="M26" s="69">
        <f t="shared" si="4"/>
        <v>568</v>
      </c>
      <c r="N26" s="70">
        <f t="shared" si="0"/>
        <v>0</v>
      </c>
      <c r="O26" s="71">
        <f t="shared" si="5"/>
        <v>906</v>
      </c>
      <c r="P26" s="71">
        <f t="shared" si="1"/>
        <v>932</v>
      </c>
      <c r="Q26" s="69">
        <f t="shared" si="6"/>
        <v>1838</v>
      </c>
    </row>
    <row r="27" spans="1:17" ht="15.75" x14ac:dyDescent="0.25">
      <c r="A27" s="88" t="s">
        <v>32</v>
      </c>
      <c r="B27" s="67">
        <v>0</v>
      </c>
      <c r="C27" s="68">
        <v>3</v>
      </c>
      <c r="D27" s="68">
        <v>68</v>
      </c>
      <c r="E27" s="69">
        <f t="shared" si="2"/>
        <v>71</v>
      </c>
      <c r="F27" s="67">
        <v>0</v>
      </c>
      <c r="G27" s="68">
        <v>6</v>
      </c>
      <c r="H27" s="68">
        <v>55</v>
      </c>
      <c r="I27" s="69">
        <f t="shared" si="3"/>
        <v>61</v>
      </c>
      <c r="J27" s="67">
        <v>0</v>
      </c>
      <c r="K27" s="68">
        <v>4</v>
      </c>
      <c r="L27" s="68">
        <v>67</v>
      </c>
      <c r="M27" s="69">
        <f t="shared" si="4"/>
        <v>71</v>
      </c>
      <c r="N27" s="70">
        <f t="shared" si="0"/>
        <v>0</v>
      </c>
      <c r="O27" s="71">
        <f t="shared" si="5"/>
        <v>13</v>
      </c>
      <c r="P27" s="71">
        <f t="shared" si="1"/>
        <v>190</v>
      </c>
      <c r="Q27" s="69">
        <f t="shared" si="6"/>
        <v>203</v>
      </c>
    </row>
    <row r="28" spans="1:17" ht="15.75" x14ac:dyDescent="0.25">
      <c r="A28" s="88" t="s">
        <v>33</v>
      </c>
      <c r="B28" s="67">
        <v>3</v>
      </c>
      <c r="C28" s="68">
        <v>6998</v>
      </c>
      <c r="D28" s="68">
        <v>15272</v>
      </c>
      <c r="E28" s="69">
        <f t="shared" si="2"/>
        <v>22273</v>
      </c>
      <c r="F28" s="67">
        <v>7</v>
      </c>
      <c r="G28" s="68">
        <v>7368</v>
      </c>
      <c r="H28" s="68">
        <v>15952</v>
      </c>
      <c r="I28" s="69">
        <f t="shared" si="3"/>
        <v>23327</v>
      </c>
      <c r="J28" s="67">
        <v>5</v>
      </c>
      <c r="K28" s="68">
        <v>6774</v>
      </c>
      <c r="L28" s="68">
        <v>14596</v>
      </c>
      <c r="M28" s="69">
        <f t="shared" si="4"/>
        <v>21375</v>
      </c>
      <c r="N28" s="70">
        <f t="shared" si="0"/>
        <v>15</v>
      </c>
      <c r="O28" s="71">
        <f t="shared" si="5"/>
        <v>21140</v>
      </c>
      <c r="P28" s="71">
        <f t="shared" si="1"/>
        <v>45820</v>
      </c>
      <c r="Q28" s="69">
        <f t="shared" si="6"/>
        <v>66975</v>
      </c>
    </row>
    <row r="29" spans="1:17" ht="15.75" x14ac:dyDescent="0.25">
      <c r="A29" s="88" t="s">
        <v>34</v>
      </c>
      <c r="B29" s="67">
        <v>0</v>
      </c>
      <c r="C29" s="68">
        <v>8</v>
      </c>
      <c r="D29" s="68">
        <v>3635</v>
      </c>
      <c r="E29" s="69">
        <f t="shared" si="2"/>
        <v>3643</v>
      </c>
      <c r="F29" s="67">
        <v>1</v>
      </c>
      <c r="G29" s="68">
        <v>11</v>
      </c>
      <c r="H29" s="68">
        <v>3866</v>
      </c>
      <c r="I29" s="69">
        <f t="shared" si="3"/>
        <v>3878</v>
      </c>
      <c r="J29" s="67">
        <v>0</v>
      </c>
      <c r="K29" s="68">
        <v>11</v>
      </c>
      <c r="L29" s="68">
        <v>3401</v>
      </c>
      <c r="M29" s="69">
        <f t="shared" si="4"/>
        <v>3412</v>
      </c>
      <c r="N29" s="70">
        <f t="shared" si="0"/>
        <v>1</v>
      </c>
      <c r="O29" s="71">
        <f t="shared" si="5"/>
        <v>30</v>
      </c>
      <c r="P29" s="71">
        <f t="shared" si="1"/>
        <v>10902</v>
      </c>
      <c r="Q29" s="69">
        <f t="shared" si="6"/>
        <v>10933</v>
      </c>
    </row>
    <row r="30" spans="1:17" ht="15.75" x14ac:dyDescent="0.25">
      <c r="A30" s="88" t="s">
        <v>35</v>
      </c>
      <c r="B30" s="67">
        <v>0</v>
      </c>
      <c r="C30" s="68">
        <v>1</v>
      </c>
      <c r="D30" s="68">
        <v>543</v>
      </c>
      <c r="E30" s="69">
        <f t="shared" si="2"/>
        <v>544</v>
      </c>
      <c r="F30" s="67">
        <v>0</v>
      </c>
      <c r="G30" s="68">
        <v>1</v>
      </c>
      <c r="H30" s="68">
        <v>577</v>
      </c>
      <c r="I30" s="69">
        <f t="shared" si="3"/>
        <v>578</v>
      </c>
      <c r="J30" s="67">
        <v>0</v>
      </c>
      <c r="K30" s="68">
        <v>3</v>
      </c>
      <c r="L30" s="68">
        <v>518</v>
      </c>
      <c r="M30" s="69">
        <f t="shared" si="4"/>
        <v>521</v>
      </c>
      <c r="N30" s="70">
        <f t="shared" si="0"/>
        <v>0</v>
      </c>
      <c r="O30" s="71">
        <f t="shared" si="5"/>
        <v>5</v>
      </c>
      <c r="P30" s="71">
        <f t="shared" si="1"/>
        <v>1638</v>
      </c>
      <c r="Q30" s="69">
        <f t="shared" si="6"/>
        <v>1643</v>
      </c>
    </row>
    <row r="31" spans="1:17" ht="15.75" x14ac:dyDescent="0.25">
      <c r="A31" s="88" t="s">
        <v>36</v>
      </c>
      <c r="B31" s="67">
        <v>0</v>
      </c>
      <c r="C31" s="68">
        <v>0</v>
      </c>
      <c r="D31" s="68">
        <v>97</v>
      </c>
      <c r="E31" s="69">
        <f t="shared" si="2"/>
        <v>97</v>
      </c>
      <c r="F31" s="67">
        <v>0</v>
      </c>
      <c r="G31" s="68">
        <v>1</v>
      </c>
      <c r="H31" s="68">
        <v>93</v>
      </c>
      <c r="I31" s="69">
        <f t="shared" si="3"/>
        <v>94</v>
      </c>
      <c r="J31" s="67">
        <v>0</v>
      </c>
      <c r="K31" s="68">
        <v>0</v>
      </c>
      <c r="L31" s="68">
        <v>82</v>
      </c>
      <c r="M31" s="69">
        <f t="shared" si="4"/>
        <v>82</v>
      </c>
      <c r="N31" s="70">
        <f t="shared" si="0"/>
        <v>0</v>
      </c>
      <c r="O31" s="71">
        <f t="shared" si="5"/>
        <v>1</v>
      </c>
      <c r="P31" s="71">
        <f t="shared" si="1"/>
        <v>272</v>
      </c>
      <c r="Q31" s="69">
        <f t="shared" si="6"/>
        <v>273</v>
      </c>
    </row>
    <row r="32" spans="1:17" ht="15.75" x14ac:dyDescent="0.25">
      <c r="A32" s="88" t="s">
        <v>130</v>
      </c>
      <c r="B32" s="67">
        <v>0</v>
      </c>
      <c r="C32" s="68">
        <v>117</v>
      </c>
      <c r="D32" s="68">
        <v>601</v>
      </c>
      <c r="E32" s="69">
        <f t="shared" si="2"/>
        <v>718</v>
      </c>
      <c r="F32" s="67">
        <v>0</v>
      </c>
      <c r="G32" s="68">
        <v>111</v>
      </c>
      <c r="H32" s="68">
        <v>616</v>
      </c>
      <c r="I32" s="69">
        <f t="shared" si="3"/>
        <v>727</v>
      </c>
      <c r="J32" s="67">
        <v>0</v>
      </c>
      <c r="K32" s="68">
        <v>117</v>
      </c>
      <c r="L32" s="68">
        <v>653</v>
      </c>
      <c r="M32" s="69">
        <f t="shared" si="4"/>
        <v>770</v>
      </c>
      <c r="N32" s="70">
        <f t="shared" si="0"/>
        <v>0</v>
      </c>
      <c r="O32" s="71">
        <f t="shared" si="5"/>
        <v>345</v>
      </c>
      <c r="P32" s="71">
        <f t="shared" si="1"/>
        <v>1870</v>
      </c>
      <c r="Q32" s="69">
        <f t="shared" si="6"/>
        <v>2215</v>
      </c>
    </row>
    <row r="33" spans="1:17" ht="16.5" thickBot="1" x14ac:dyDescent="0.3">
      <c r="A33" s="88" t="s">
        <v>129</v>
      </c>
      <c r="B33" s="86">
        <v>1</v>
      </c>
      <c r="C33" s="87">
        <v>25</v>
      </c>
      <c r="D33" s="87">
        <v>229</v>
      </c>
      <c r="E33" s="69">
        <f t="shared" si="2"/>
        <v>255</v>
      </c>
      <c r="F33" s="74">
        <v>0</v>
      </c>
      <c r="G33" s="75">
        <v>22</v>
      </c>
      <c r="H33" s="75">
        <v>229</v>
      </c>
      <c r="I33" s="69">
        <f t="shared" si="3"/>
        <v>251</v>
      </c>
      <c r="J33" s="74">
        <v>0</v>
      </c>
      <c r="K33" s="75">
        <v>41</v>
      </c>
      <c r="L33" s="75">
        <v>387</v>
      </c>
      <c r="M33" s="69">
        <f t="shared" si="4"/>
        <v>428</v>
      </c>
      <c r="N33" s="76">
        <f t="shared" si="0"/>
        <v>1</v>
      </c>
      <c r="O33" s="77">
        <f t="shared" si="5"/>
        <v>88</v>
      </c>
      <c r="P33" s="71">
        <f t="shared" si="1"/>
        <v>845</v>
      </c>
      <c r="Q33" s="69">
        <f t="shared" si="6"/>
        <v>934</v>
      </c>
    </row>
    <row r="34" spans="1:17" ht="16.5" thickBot="1" x14ac:dyDescent="0.3">
      <c r="A34" s="90" t="s">
        <v>128</v>
      </c>
      <c r="B34" s="78">
        <f t="shared" ref="B34:Q34" si="7">SUM(B5:B33)</f>
        <v>31</v>
      </c>
      <c r="C34" s="78">
        <f t="shared" si="7"/>
        <v>14400</v>
      </c>
      <c r="D34" s="78">
        <f t="shared" si="7"/>
        <v>34237</v>
      </c>
      <c r="E34" s="78">
        <f t="shared" si="7"/>
        <v>48668</v>
      </c>
      <c r="F34" s="78">
        <f t="shared" si="7"/>
        <v>43</v>
      </c>
      <c r="G34" s="78">
        <f t="shared" si="7"/>
        <v>15213</v>
      </c>
      <c r="H34" s="78">
        <f t="shared" si="7"/>
        <v>35525</v>
      </c>
      <c r="I34" s="78">
        <f t="shared" si="7"/>
        <v>50781</v>
      </c>
      <c r="J34" s="78">
        <f t="shared" si="7"/>
        <v>41</v>
      </c>
      <c r="K34" s="78">
        <f t="shared" si="7"/>
        <v>13133</v>
      </c>
      <c r="L34" s="78">
        <f t="shared" si="7"/>
        <v>31308</v>
      </c>
      <c r="M34" s="78">
        <f t="shared" si="7"/>
        <v>44482</v>
      </c>
      <c r="N34" s="78">
        <f t="shared" si="7"/>
        <v>115</v>
      </c>
      <c r="O34" s="78">
        <f t="shared" si="7"/>
        <v>42746</v>
      </c>
      <c r="P34" s="78">
        <f t="shared" si="7"/>
        <v>101070</v>
      </c>
      <c r="Q34" s="79">
        <f t="shared" si="7"/>
        <v>143931</v>
      </c>
    </row>
    <row r="35" spans="1:17" ht="16.5" thickBot="1" x14ac:dyDescent="0.3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x14ac:dyDescent="0.25">
      <c r="A36" s="99" t="s">
        <v>148</v>
      </c>
      <c r="B36" s="102" t="s">
        <v>147</v>
      </c>
      <c r="C36" s="103"/>
      <c r="D36" s="103"/>
      <c r="E36" s="103"/>
      <c r="F36" s="103"/>
      <c r="G36" s="103"/>
      <c r="H36" s="103"/>
      <c r="I36" s="103"/>
      <c r="J36" s="103"/>
      <c r="K36" s="104"/>
      <c r="L36" s="108" t="s">
        <v>127</v>
      </c>
    </row>
    <row r="37" spans="1:17" x14ac:dyDescent="0.25">
      <c r="A37" s="100"/>
      <c r="B37" s="105"/>
      <c r="C37" s="106"/>
      <c r="D37" s="106"/>
      <c r="E37" s="106"/>
      <c r="F37" s="106"/>
      <c r="G37" s="106"/>
      <c r="H37" s="106"/>
      <c r="I37" s="106"/>
      <c r="J37" s="106"/>
      <c r="K37" s="107"/>
      <c r="L37" s="109"/>
    </row>
    <row r="38" spans="1:17" ht="45.75" thickBot="1" x14ac:dyDescent="0.3">
      <c r="A38" s="101"/>
      <c r="B38" s="80" t="s">
        <v>126</v>
      </c>
      <c r="C38" s="80" t="s">
        <v>125</v>
      </c>
      <c r="D38" s="80" t="s">
        <v>124</v>
      </c>
      <c r="E38" s="80" t="s">
        <v>40</v>
      </c>
      <c r="F38" s="80" t="s">
        <v>123</v>
      </c>
      <c r="G38" s="80" t="s">
        <v>122</v>
      </c>
      <c r="H38" s="80" t="s">
        <v>121</v>
      </c>
      <c r="I38" s="80" t="s">
        <v>120</v>
      </c>
      <c r="J38" s="80" t="s">
        <v>119</v>
      </c>
      <c r="K38" s="80" t="s">
        <v>118</v>
      </c>
      <c r="L38" s="110"/>
    </row>
    <row r="39" spans="1:17" x14ac:dyDescent="0.25">
      <c r="A39" s="58" t="s">
        <v>117</v>
      </c>
      <c r="B39" s="63">
        <f>[1]Sheet1!F9</f>
        <v>1421</v>
      </c>
      <c r="C39" s="63">
        <f>[1]Sheet1!I9</f>
        <v>1108</v>
      </c>
      <c r="D39" s="63">
        <f>[1]Sheet1!K9</f>
        <v>33</v>
      </c>
      <c r="E39" s="63">
        <f>[1]Sheet1!L9</f>
        <v>1739</v>
      </c>
      <c r="F39" s="63">
        <f>[1]Sheet1!M9</f>
        <v>6</v>
      </c>
      <c r="G39" s="63">
        <f>[1]Sheet1!N9</f>
        <v>271</v>
      </c>
      <c r="H39" s="63">
        <v>0</v>
      </c>
      <c r="I39" s="63">
        <v>0</v>
      </c>
      <c r="J39" s="63">
        <v>0</v>
      </c>
      <c r="K39" s="63">
        <f>[1]Sheet1!R9</f>
        <v>25</v>
      </c>
      <c r="L39" s="64">
        <f>SUM(B39:K39)</f>
        <v>4603</v>
      </c>
    </row>
    <row r="40" spans="1:17" x14ac:dyDescent="0.25">
      <c r="A40" s="58" t="s">
        <v>116</v>
      </c>
      <c r="B40" s="65">
        <f>[1]Sheet1!F10</f>
        <v>474</v>
      </c>
      <c r="C40" s="65">
        <f>[1]Sheet1!I10</f>
        <v>360</v>
      </c>
      <c r="D40" s="65">
        <f>[1]Sheet1!K10</f>
        <v>0</v>
      </c>
      <c r="E40" s="65">
        <f>[1]Sheet1!L10</f>
        <v>1121</v>
      </c>
      <c r="F40" s="65">
        <f>[1]Sheet1!M10</f>
        <v>4</v>
      </c>
      <c r="G40" s="65">
        <f>[1]Sheet1!N10</f>
        <v>39</v>
      </c>
      <c r="H40" s="65">
        <v>0</v>
      </c>
      <c r="I40" s="65">
        <v>0</v>
      </c>
      <c r="J40" s="65">
        <v>0</v>
      </c>
      <c r="K40" s="65">
        <f>[1]Sheet1!R10</f>
        <v>19</v>
      </c>
      <c r="L40" s="64">
        <f t="shared" ref="L40:L69" si="8">SUM(B40:K40)</f>
        <v>2017</v>
      </c>
    </row>
    <row r="41" spans="1:17" x14ac:dyDescent="0.25">
      <c r="A41" s="58" t="s">
        <v>115</v>
      </c>
      <c r="B41" s="65">
        <f>[1]Sheet1!F11</f>
        <v>0</v>
      </c>
      <c r="C41" s="65">
        <f>[1]Sheet1!I11</f>
        <v>38</v>
      </c>
      <c r="D41" s="65">
        <f>[1]Sheet1!K11</f>
        <v>0</v>
      </c>
      <c r="E41" s="65">
        <f>[1]Sheet1!L11</f>
        <v>29</v>
      </c>
      <c r="F41" s="65">
        <f>[1]Sheet1!M11</f>
        <v>0</v>
      </c>
      <c r="G41" s="65">
        <f>[1]Sheet1!N11</f>
        <v>0</v>
      </c>
      <c r="H41" s="65">
        <v>0</v>
      </c>
      <c r="I41" s="65">
        <v>0</v>
      </c>
      <c r="J41" s="65">
        <v>0</v>
      </c>
      <c r="K41" s="65">
        <f>[1]Sheet1!R11</f>
        <v>0</v>
      </c>
      <c r="L41" s="64">
        <f t="shared" si="8"/>
        <v>67</v>
      </c>
    </row>
    <row r="42" spans="1:17" x14ac:dyDescent="0.25">
      <c r="A42" s="58" t="s">
        <v>114</v>
      </c>
      <c r="B42" s="65">
        <f>[1]Sheet1!F12</f>
        <v>2690</v>
      </c>
      <c r="C42" s="65">
        <f>[1]Sheet1!I12</f>
        <v>2726</v>
      </c>
      <c r="D42" s="65">
        <f>[1]Sheet1!K12</f>
        <v>0</v>
      </c>
      <c r="E42" s="65">
        <f>[1]Sheet1!L12</f>
        <v>2707</v>
      </c>
      <c r="F42" s="65">
        <f>[1]Sheet1!M12</f>
        <v>10</v>
      </c>
      <c r="G42" s="65">
        <f>[1]Sheet1!N12</f>
        <v>0</v>
      </c>
      <c r="H42" s="65">
        <v>0</v>
      </c>
      <c r="I42" s="65">
        <v>0</v>
      </c>
      <c r="J42" s="65">
        <v>0</v>
      </c>
      <c r="K42" s="65">
        <f>[1]Sheet1!R12</f>
        <v>0</v>
      </c>
      <c r="L42" s="64">
        <f t="shared" si="8"/>
        <v>8133</v>
      </c>
    </row>
    <row r="43" spans="1:17" x14ac:dyDescent="0.25">
      <c r="A43" s="58" t="s">
        <v>113</v>
      </c>
      <c r="B43" s="65">
        <f>[1]Sheet1!F13</f>
        <v>623</v>
      </c>
      <c r="C43" s="65">
        <f>[1]Sheet1!I13</f>
        <v>588</v>
      </c>
      <c r="D43" s="65">
        <f>[1]Sheet1!K13</f>
        <v>0</v>
      </c>
      <c r="E43" s="65">
        <f>[1]Sheet1!L13</f>
        <v>1479</v>
      </c>
      <c r="F43" s="65">
        <f>[1]Sheet1!M13</f>
        <v>8</v>
      </c>
      <c r="G43" s="65">
        <f>[1]Sheet1!N13</f>
        <v>35</v>
      </c>
      <c r="H43" s="65">
        <v>0</v>
      </c>
      <c r="I43" s="65">
        <v>0</v>
      </c>
      <c r="J43" s="65">
        <v>0</v>
      </c>
      <c r="K43" s="65">
        <f>[1]Sheet1!R13</f>
        <v>19</v>
      </c>
      <c r="L43" s="64">
        <f t="shared" si="8"/>
        <v>2752</v>
      </c>
    </row>
    <row r="44" spans="1:17" x14ac:dyDescent="0.25">
      <c r="A44" s="58" t="s">
        <v>112</v>
      </c>
      <c r="B44" s="65">
        <f>[1]Sheet1!F14</f>
        <v>0</v>
      </c>
      <c r="C44" s="65">
        <f>[1]Sheet1!I14</f>
        <v>0</v>
      </c>
      <c r="D44" s="65">
        <f>[1]Sheet1!K14</f>
        <v>0</v>
      </c>
      <c r="E44" s="65">
        <f>[1]Sheet1!L14</f>
        <v>298</v>
      </c>
      <c r="F44" s="65">
        <f>[1]Sheet1!M14</f>
        <v>0</v>
      </c>
      <c r="G44" s="65">
        <f>[1]Sheet1!N14</f>
        <v>0</v>
      </c>
      <c r="H44" s="65">
        <v>0</v>
      </c>
      <c r="I44" s="65">
        <v>0</v>
      </c>
      <c r="J44" s="65">
        <v>0</v>
      </c>
      <c r="K44" s="65">
        <f>[1]Sheet1!R14</f>
        <v>0</v>
      </c>
      <c r="L44" s="64">
        <f t="shared" si="8"/>
        <v>298</v>
      </c>
    </row>
    <row r="45" spans="1:17" x14ac:dyDescent="0.25">
      <c r="A45" s="58" t="s">
        <v>111</v>
      </c>
      <c r="B45" s="65">
        <f>[1]Sheet1!F15</f>
        <v>0</v>
      </c>
      <c r="C45" s="65">
        <f>[1]Sheet1!I15</f>
        <v>0</v>
      </c>
      <c r="D45" s="65">
        <f>[1]Sheet1!K15</f>
        <v>0</v>
      </c>
      <c r="E45" s="65">
        <f>[1]Sheet1!L15</f>
        <v>129</v>
      </c>
      <c r="F45" s="65">
        <f>[1]Sheet1!M15</f>
        <v>0</v>
      </c>
      <c r="G45" s="65">
        <f>[1]Sheet1!N15</f>
        <v>0</v>
      </c>
      <c r="H45" s="65">
        <v>0</v>
      </c>
      <c r="I45" s="65">
        <v>0</v>
      </c>
      <c r="J45" s="65">
        <v>0</v>
      </c>
      <c r="K45" s="65">
        <f>[1]Sheet1!R15</f>
        <v>0</v>
      </c>
      <c r="L45" s="64">
        <f t="shared" si="8"/>
        <v>129</v>
      </c>
    </row>
    <row r="46" spans="1:17" x14ac:dyDescent="0.25">
      <c r="A46" s="58" t="s">
        <v>110</v>
      </c>
      <c r="B46" s="65">
        <f>[1]Sheet1!F16</f>
        <v>0</v>
      </c>
      <c r="C46" s="65">
        <f>[1]Sheet1!I16</f>
        <v>549</v>
      </c>
      <c r="D46" s="65">
        <f>[1]Sheet1!K16</f>
        <v>62</v>
      </c>
      <c r="E46" s="65">
        <f>[1]Sheet1!L16</f>
        <v>2332</v>
      </c>
      <c r="F46" s="65">
        <f>[1]Sheet1!M16</f>
        <v>7</v>
      </c>
      <c r="G46" s="65">
        <f>[1]Sheet1!N16</f>
        <v>69</v>
      </c>
      <c r="H46" s="65">
        <v>0</v>
      </c>
      <c r="I46" s="65">
        <v>0</v>
      </c>
      <c r="J46" s="65">
        <v>0</v>
      </c>
      <c r="K46" s="65">
        <f>[1]Sheet1!R16</f>
        <v>2</v>
      </c>
      <c r="L46" s="64">
        <f t="shared" si="8"/>
        <v>3021</v>
      </c>
    </row>
    <row r="47" spans="1:17" x14ac:dyDescent="0.25">
      <c r="A47" s="58" t="s">
        <v>109</v>
      </c>
      <c r="B47" s="65">
        <f>[1]Sheet1!F17</f>
        <v>2327</v>
      </c>
      <c r="C47" s="65">
        <f>[1]Sheet1!I17</f>
        <v>2037</v>
      </c>
      <c r="D47" s="65">
        <f>[1]Sheet1!K17</f>
        <v>0</v>
      </c>
      <c r="E47" s="65">
        <f>[1]Sheet1!L17</f>
        <v>3486</v>
      </c>
      <c r="F47" s="65">
        <f>[1]Sheet1!M17</f>
        <v>15</v>
      </c>
      <c r="G47" s="65">
        <f>[1]Sheet1!N17</f>
        <v>97</v>
      </c>
      <c r="H47" s="65">
        <v>0</v>
      </c>
      <c r="I47" s="65">
        <v>0</v>
      </c>
      <c r="J47" s="65">
        <v>0</v>
      </c>
      <c r="K47" s="65">
        <f>[1]Sheet1!R17</f>
        <v>0</v>
      </c>
      <c r="L47" s="64">
        <f t="shared" si="8"/>
        <v>7962</v>
      </c>
    </row>
    <row r="48" spans="1:17" x14ac:dyDescent="0.25">
      <c r="A48" s="58" t="s">
        <v>108</v>
      </c>
      <c r="B48" s="65">
        <f>[1]Sheet1!F18</f>
        <v>1825</v>
      </c>
      <c r="C48" s="65">
        <f>[1]Sheet1!I18</f>
        <v>1739</v>
      </c>
      <c r="D48" s="65">
        <f>[1]Sheet1!K18</f>
        <v>5</v>
      </c>
      <c r="E48" s="65">
        <f>[1]Sheet1!L18</f>
        <v>3876</v>
      </c>
      <c r="F48" s="65">
        <f>[1]Sheet1!M18</f>
        <v>19</v>
      </c>
      <c r="G48" s="65">
        <f>[1]Sheet1!N18</f>
        <v>337</v>
      </c>
      <c r="H48" s="65">
        <v>0</v>
      </c>
      <c r="I48" s="65">
        <v>0</v>
      </c>
      <c r="J48" s="65">
        <v>0</v>
      </c>
      <c r="K48" s="65">
        <f>[1]Sheet1!R18</f>
        <v>17</v>
      </c>
      <c r="L48" s="64">
        <f t="shared" si="8"/>
        <v>7818</v>
      </c>
    </row>
    <row r="49" spans="1:12" x14ac:dyDescent="0.25">
      <c r="A49" s="58" t="s">
        <v>107</v>
      </c>
      <c r="B49" s="65">
        <f>[1]Sheet1!F19</f>
        <v>1398</v>
      </c>
      <c r="C49" s="65">
        <f>[1]Sheet1!I19</f>
        <v>1230</v>
      </c>
      <c r="D49" s="65">
        <f>[1]Sheet1!K19</f>
        <v>63</v>
      </c>
      <c r="E49" s="65">
        <f>[1]Sheet1!L19</f>
        <v>3209</v>
      </c>
      <c r="F49" s="65">
        <f>[1]Sheet1!M19</f>
        <v>15</v>
      </c>
      <c r="G49" s="65">
        <f>[1]Sheet1!N19</f>
        <v>74</v>
      </c>
      <c r="H49" s="65">
        <v>0</v>
      </c>
      <c r="I49" s="65">
        <v>0</v>
      </c>
      <c r="J49" s="65">
        <v>0</v>
      </c>
      <c r="K49" s="65">
        <f>[1]Sheet1!R19</f>
        <v>2</v>
      </c>
      <c r="L49" s="64">
        <f t="shared" si="8"/>
        <v>5991</v>
      </c>
    </row>
    <row r="50" spans="1:12" x14ac:dyDescent="0.25">
      <c r="A50" s="59" t="s">
        <v>106</v>
      </c>
      <c r="B50" s="65">
        <f>[1]Sheet1!F20</f>
        <v>1072</v>
      </c>
      <c r="C50" s="65">
        <f>[1]Sheet1!I20</f>
        <v>946</v>
      </c>
      <c r="D50" s="65">
        <f>[1]Sheet1!K20</f>
        <v>7</v>
      </c>
      <c r="E50" s="65">
        <f>[1]Sheet1!L20</f>
        <v>2227</v>
      </c>
      <c r="F50" s="65">
        <f>[1]Sheet1!M20</f>
        <v>9</v>
      </c>
      <c r="G50" s="65">
        <f>[1]Sheet1!N20</f>
        <v>158</v>
      </c>
      <c r="H50" s="65">
        <v>0</v>
      </c>
      <c r="I50" s="65">
        <v>0</v>
      </c>
      <c r="J50" s="65">
        <v>0</v>
      </c>
      <c r="K50" s="65">
        <f>[1]Sheet1!R20</f>
        <v>25</v>
      </c>
      <c r="L50" s="64">
        <f t="shared" si="8"/>
        <v>4444</v>
      </c>
    </row>
    <row r="51" spans="1:12" x14ac:dyDescent="0.25">
      <c r="A51" s="58" t="s">
        <v>105</v>
      </c>
      <c r="B51" s="65">
        <f>[1]Sheet1!F21</f>
        <v>0</v>
      </c>
      <c r="C51" s="65">
        <f>[1]Sheet1!I21</f>
        <v>0</v>
      </c>
      <c r="D51" s="65">
        <f>[1]Sheet1!K21</f>
        <v>0</v>
      </c>
      <c r="E51" s="65">
        <f>[1]Sheet1!L21</f>
        <v>8175</v>
      </c>
      <c r="F51" s="65">
        <f>[1]Sheet1!M21</f>
        <v>9</v>
      </c>
      <c r="G51" s="65">
        <f>[1]Sheet1!N21</f>
        <v>0</v>
      </c>
      <c r="H51" s="65">
        <v>0</v>
      </c>
      <c r="I51" s="65">
        <v>0</v>
      </c>
      <c r="J51" s="65">
        <v>0</v>
      </c>
      <c r="K51" s="65">
        <f>[1]Sheet1!R21</f>
        <v>0</v>
      </c>
      <c r="L51" s="64">
        <f t="shared" si="8"/>
        <v>8184</v>
      </c>
    </row>
    <row r="52" spans="1:12" x14ac:dyDescent="0.25">
      <c r="A52" s="58" t="s">
        <v>104</v>
      </c>
      <c r="B52" s="65">
        <f>[1]Sheet1!F22</f>
        <v>0</v>
      </c>
      <c r="C52" s="65">
        <f>[1]Sheet1!I22</f>
        <v>0</v>
      </c>
      <c r="D52" s="65">
        <f>[1]Sheet1!K22</f>
        <v>0</v>
      </c>
      <c r="E52" s="65">
        <f>[1]Sheet1!L22</f>
        <v>78</v>
      </c>
      <c r="F52" s="65">
        <f>[1]Sheet1!M22</f>
        <v>12</v>
      </c>
      <c r="G52" s="65">
        <f>[1]Sheet1!N22</f>
        <v>0</v>
      </c>
      <c r="H52" s="65">
        <v>0</v>
      </c>
      <c r="I52" s="65">
        <v>0</v>
      </c>
      <c r="J52" s="65">
        <v>0</v>
      </c>
      <c r="K52" s="65">
        <f>[1]Sheet1!R22</f>
        <v>0</v>
      </c>
      <c r="L52" s="64">
        <f t="shared" si="8"/>
        <v>90</v>
      </c>
    </row>
    <row r="53" spans="1:12" x14ac:dyDescent="0.25">
      <c r="A53" s="58" t="s">
        <v>103</v>
      </c>
      <c r="B53" s="65">
        <f>[1]Sheet1!F23</f>
        <v>0</v>
      </c>
      <c r="C53" s="65">
        <f>[1]Sheet1!I23</f>
        <v>0</v>
      </c>
      <c r="D53" s="65">
        <f>[1]Sheet1!K23</f>
        <v>0</v>
      </c>
      <c r="E53" s="65">
        <f>[1]Sheet1!L23</f>
        <v>1946</v>
      </c>
      <c r="F53" s="65">
        <f>[1]Sheet1!M23</f>
        <v>3</v>
      </c>
      <c r="G53" s="65">
        <f>[1]Sheet1!N23</f>
        <v>0</v>
      </c>
      <c r="H53" s="65">
        <v>0</v>
      </c>
      <c r="I53" s="65">
        <v>0</v>
      </c>
      <c r="J53" s="65">
        <v>0</v>
      </c>
      <c r="K53" s="65">
        <f>[1]Sheet1!R23</f>
        <v>0</v>
      </c>
      <c r="L53" s="64">
        <f t="shared" si="8"/>
        <v>1949</v>
      </c>
    </row>
    <row r="54" spans="1:12" x14ac:dyDescent="0.25">
      <c r="A54" s="58" t="s">
        <v>102</v>
      </c>
      <c r="B54" s="65">
        <f>[1]Sheet1!F24</f>
        <v>0</v>
      </c>
      <c r="C54" s="65">
        <f>[1]Sheet1!I24</f>
        <v>0</v>
      </c>
      <c r="D54" s="65">
        <f>[1]Sheet1!K24</f>
        <v>0</v>
      </c>
      <c r="E54" s="65">
        <f>[1]Sheet1!L24</f>
        <v>1744</v>
      </c>
      <c r="F54" s="65">
        <f>[1]Sheet1!M24</f>
        <v>3</v>
      </c>
      <c r="G54" s="65">
        <f>[1]Sheet1!N24</f>
        <v>0</v>
      </c>
      <c r="H54" s="65">
        <v>0</v>
      </c>
      <c r="I54" s="65">
        <v>0</v>
      </c>
      <c r="J54" s="65">
        <v>0</v>
      </c>
      <c r="K54" s="65">
        <f>[1]Sheet1!R24</f>
        <v>0</v>
      </c>
      <c r="L54" s="64">
        <f t="shared" si="8"/>
        <v>1747</v>
      </c>
    </row>
    <row r="55" spans="1:12" x14ac:dyDescent="0.25">
      <c r="A55" s="58" t="s">
        <v>101</v>
      </c>
      <c r="B55" s="65">
        <f>[1]Sheet1!F25</f>
        <v>0</v>
      </c>
      <c r="C55" s="65">
        <f>[1]Sheet1!I25</f>
        <v>0</v>
      </c>
      <c r="D55" s="65">
        <f>[1]Sheet1!K25</f>
        <v>0</v>
      </c>
      <c r="E55" s="65">
        <f>[1]Sheet1!L25</f>
        <v>213</v>
      </c>
      <c r="F55" s="65">
        <f>[1]Sheet1!M25</f>
        <v>0</v>
      </c>
      <c r="G55" s="65">
        <f>[1]Sheet1!N25</f>
        <v>0</v>
      </c>
      <c r="H55" s="65">
        <v>0</v>
      </c>
      <c r="I55" s="65">
        <v>0</v>
      </c>
      <c r="J55" s="65">
        <v>0</v>
      </c>
      <c r="K55" s="65">
        <f>[1]Sheet1!R25</f>
        <v>0</v>
      </c>
      <c r="L55" s="64">
        <f t="shared" si="8"/>
        <v>213</v>
      </c>
    </row>
    <row r="56" spans="1:12" x14ac:dyDescent="0.25">
      <c r="A56" s="58" t="s">
        <v>100</v>
      </c>
      <c r="B56" s="65">
        <f>[1]Sheet1!F26</f>
        <v>0</v>
      </c>
      <c r="C56" s="65">
        <f>[1]Sheet1!I26</f>
        <v>0</v>
      </c>
      <c r="D56" s="65">
        <f>[1]Sheet1!K26</f>
        <v>0</v>
      </c>
      <c r="E56" s="65">
        <f>[1]Sheet1!L26</f>
        <v>13029</v>
      </c>
      <c r="F56" s="65">
        <f>[1]Sheet1!M26</f>
        <v>8</v>
      </c>
      <c r="G56" s="65">
        <f>[1]Sheet1!N26</f>
        <v>0</v>
      </c>
      <c r="H56" s="65">
        <v>0</v>
      </c>
      <c r="I56" s="65">
        <v>0</v>
      </c>
      <c r="J56" s="65">
        <v>0</v>
      </c>
      <c r="K56" s="65">
        <f>[1]Sheet1!R26</f>
        <v>0</v>
      </c>
      <c r="L56" s="64">
        <f t="shared" si="8"/>
        <v>13037</v>
      </c>
    </row>
    <row r="57" spans="1:12" x14ac:dyDescent="0.25">
      <c r="A57" s="58" t="s">
        <v>99</v>
      </c>
      <c r="B57" s="65">
        <f>[1]Sheet1!F27</f>
        <v>942</v>
      </c>
      <c r="C57" s="65">
        <f>[1]Sheet1!I27</f>
        <v>869</v>
      </c>
      <c r="D57" s="65">
        <f>[1]Sheet1!K27</f>
        <v>7</v>
      </c>
      <c r="E57" s="65">
        <f>[1]Sheet1!L27</f>
        <v>1459</v>
      </c>
      <c r="F57" s="65">
        <f>[1]Sheet1!M27</f>
        <v>17</v>
      </c>
      <c r="G57" s="65">
        <f>[1]Sheet1!N27</f>
        <v>56</v>
      </c>
      <c r="H57" s="65">
        <v>0</v>
      </c>
      <c r="I57" s="65">
        <v>0</v>
      </c>
      <c r="J57" s="65">
        <v>0</v>
      </c>
      <c r="K57" s="65">
        <f>[1]Sheet1!R27</f>
        <v>7</v>
      </c>
      <c r="L57" s="64">
        <f t="shared" si="8"/>
        <v>3357</v>
      </c>
    </row>
    <row r="58" spans="1:12" x14ac:dyDescent="0.25">
      <c r="A58" s="58" t="s">
        <v>98</v>
      </c>
      <c r="B58" s="65">
        <f>[1]Sheet1!F28</f>
        <v>0</v>
      </c>
      <c r="C58" s="65">
        <f>[1]Sheet1!I28</f>
        <v>0</v>
      </c>
      <c r="D58" s="65">
        <f>[1]Sheet1!K28</f>
        <v>1</v>
      </c>
      <c r="E58" s="65">
        <f>[1]Sheet1!L28</f>
        <v>608</v>
      </c>
      <c r="F58" s="65">
        <f>[1]Sheet1!M28</f>
        <v>8</v>
      </c>
      <c r="G58" s="65">
        <f>[1]Sheet1!N28</f>
        <v>0</v>
      </c>
      <c r="H58" s="65">
        <v>0</v>
      </c>
      <c r="I58" s="65">
        <v>0</v>
      </c>
      <c r="J58" s="65">
        <v>0</v>
      </c>
      <c r="K58" s="65">
        <f>[1]Sheet1!R28</f>
        <v>0</v>
      </c>
      <c r="L58" s="64">
        <f t="shared" si="8"/>
        <v>617</v>
      </c>
    </row>
    <row r="59" spans="1:12" x14ac:dyDescent="0.25">
      <c r="A59" s="58" t="s">
        <v>97</v>
      </c>
      <c r="B59" s="65">
        <f>[1]Sheet1!F29</f>
        <v>0</v>
      </c>
      <c r="C59" s="65">
        <f>[1]Sheet1!I29</f>
        <v>0</v>
      </c>
      <c r="D59" s="65">
        <f>[1]Sheet1!K29</f>
        <v>0</v>
      </c>
      <c r="E59" s="65">
        <f>[1]Sheet1!L29</f>
        <v>2299</v>
      </c>
      <c r="F59" s="65">
        <f>[1]Sheet1!M29</f>
        <v>1</v>
      </c>
      <c r="G59" s="65">
        <f>[1]Sheet1!N29</f>
        <v>0</v>
      </c>
      <c r="H59" s="65">
        <v>0</v>
      </c>
      <c r="I59" s="65">
        <v>0</v>
      </c>
      <c r="J59" s="65">
        <v>0</v>
      </c>
      <c r="K59" s="65">
        <f>[1]Sheet1!R29</f>
        <v>0</v>
      </c>
      <c r="L59" s="64">
        <f t="shared" si="8"/>
        <v>2300</v>
      </c>
    </row>
    <row r="60" spans="1:12" x14ac:dyDescent="0.25">
      <c r="A60" s="58" t="s">
        <v>96</v>
      </c>
      <c r="B60" s="65">
        <f>[1]Sheet1!F30</f>
        <v>0</v>
      </c>
      <c r="C60" s="65">
        <f>[1]Sheet1!I30</f>
        <v>0</v>
      </c>
      <c r="D60" s="65">
        <f>[1]Sheet1!K30</f>
        <v>0</v>
      </c>
      <c r="E60" s="65">
        <f>[1]Sheet1!L30</f>
        <v>29</v>
      </c>
      <c r="F60" s="65">
        <f>[1]Sheet1!M30</f>
        <v>0</v>
      </c>
      <c r="G60" s="65">
        <f>[1]Sheet1!N30</f>
        <v>0</v>
      </c>
      <c r="H60" s="65">
        <v>0</v>
      </c>
      <c r="I60" s="65">
        <v>0</v>
      </c>
      <c r="J60" s="65">
        <v>0</v>
      </c>
      <c r="K60" s="65">
        <f>[1]Sheet1!R30</f>
        <v>0</v>
      </c>
      <c r="L60" s="64">
        <f t="shared" si="8"/>
        <v>29</v>
      </c>
    </row>
    <row r="61" spans="1:12" x14ac:dyDescent="0.25">
      <c r="A61" s="58" t="s">
        <v>95</v>
      </c>
      <c r="B61" s="65">
        <f>[1]Sheet1!F31</f>
        <v>0</v>
      </c>
      <c r="C61" s="65">
        <f>[1]Sheet1!I31</f>
        <v>387</v>
      </c>
      <c r="D61" s="65">
        <f>[1]Sheet1!K31</f>
        <v>11</v>
      </c>
      <c r="E61" s="65">
        <f>[1]Sheet1!L31</f>
        <v>649</v>
      </c>
      <c r="F61" s="65">
        <f>[1]Sheet1!M31</f>
        <v>0</v>
      </c>
      <c r="G61" s="65">
        <f>[1]Sheet1!N31</f>
        <v>34</v>
      </c>
      <c r="H61" s="65">
        <v>1</v>
      </c>
      <c r="I61" s="65">
        <v>0</v>
      </c>
      <c r="J61" s="65">
        <v>0</v>
      </c>
      <c r="K61" s="65">
        <f>[1]Sheet1!R31</f>
        <v>0</v>
      </c>
      <c r="L61" s="64">
        <f t="shared" si="8"/>
        <v>1082</v>
      </c>
    </row>
    <row r="62" spans="1:12" x14ac:dyDescent="0.25">
      <c r="A62" s="58" t="s">
        <v>94</v>
      </c>
      <c r="B62" s="65">
        <f>[1]Sheet1!F32</f>
        <v>931</v>
      </c>
      <c r="C62" s="65">
        <f>[1]Sheet1!I32</f>
        <v>887</v>
      </c>
      <c r="D62" s="65">
        <f>[1]Sheet1!K32</f>
        <v>1</v>
      </c>
      <c r="E62" s="65">
        <f>[1]Sheet1!L32</f>
        <v>2463</v>
      </c>
      <c r="F62" s="65">
        <f>[1]Sheet1!M32</f>
        <v>9</v>
      </c>
      <c r="G62" s="65">
        <f>[1]Sheet1!N32</f>
        <v>57</v>
      </c>
      <c r="H62" s="65">
        <v>0</v>
      </c>
      <c r="I62" s="65">
        <v>0</v>
      </c>
      <c r="J62" s="65">
        <v>0</v>
      </c>
      <c r="K62" s="65">
        <f>[1]Sheet1!R32</f>
        <v>4</v>
      </c>
      <c r="L62" s="64">
        <f t="shared" si="8"/>
        <v>4352</v>
      </c>
    </row>
    <row r="63" spans="1:12" x14ac:dyDescent="0.25">
      <c r="A63" s="58" t="s">
        <v>93</v>
      </c>
      <c r="B63" s="65">
        <f>[1]Sheet1!F33</f>
        <v>0</v>
      </c>
      <c r="C63" s="65">
        <f>[1]Sheet1!I33</f>
        <v>0</v>
      </c>
      <c r="D63" s="65">
        <f>[1]Sheet1!K33</f>
        <v>0</v>
      </c>
      <c r="E63" s="65">
        <f>[1]Sheet1!L33</f>
        <v>5047</v>
      </c>
      <c r="F63" s="65">
        <f>[1]Sheet1!M33</f>
        <v>0</v>
      </c>
      <c r="G63" s="65">
        <f>[1]Sheet1!N33</f>
        <v>0</v>
      </c>
      <c r="H63" s="65">
        <v>0</v>
      </c>
      <c r="I63" s="65">
        <v>0</v>
      </c>
      <c r="J63" s="65">
        <v>0</v>
      </c>
      <c r="K63" s="65">
        <f>[1]Sheet1!R33</f>
        <v>0</v>
      </c>
      <c r="L63" s="64">
        <f t="shared" si="8"/>
        <v>5047</v>
      </c>
    </row>
    <row r="64" spans="1:12" x14ac:dyDescent="0.25">
      <c r="A64" s="58" t="s">
        <v>92</v>
      </c>
      <c r="B64" s="65">
        <f>[1]Sheet1!F34</f>
        <v>0</v>
      </c>
      <c r="C64" s="65">
        <f>[1]Sheet1!I34</f>
        <v>0</v>
      </c>
      <c r="D64" s="65">
        <f>[1]Sheet1!K34</f>
        <v>0</v>
      </c>
      <c r="E64" s="65">
        <f>[1]Sheet1!L34</f>
        <v>1900</v>
      </c>
      <c r="F64" s="65">
        <f>[1]Sheet1!M34</f>
        <v>2</v>
      </c>
      <c r="G64" s="65">
        <f>[1]Sheet1!N34</f>
        <v>0</v>
      </c>
      <c r="H64" s="65">
        <v>0</v>
      </c>
      <c r="I64" s="65">
        <v>0</v>
      </c>
      <c r="J64" s="65">
        <v>0</v>
      </c>
      <c r="K64" s="65">
        <f>[1]Sheet1!R34</f>
        <v>0</v>
      </c>
      <c r="L64" s="64">
        <f t="shared" si="8"/>
        <v>1902</v>
      </c>
    </row>
    <row r="65" spans="1:12" x14ac:dyDescent="0.25">
      <c r="A65" s="58" t="s">
        <v>91</v>
      </c>
      <c r="B65" s="65">
        <f>[1]Sheet1!F35</f>
        <v>1150</v>
      </c>
      <c r="C65" s="65">
        <f>[1]Sheet1!I35</f>
        <v>988</v>
      </c>
      <c r="D65" s="65">
        <f>[1]Sheet1!K35</f>
        <v>2</v>
      </c>
      <c r="E65" s="65">
        <f>[1]Sheet1!L35</f>
        <v>3172</v>
      </c>
      <c r="F65" s="65">
        <f>[1]Sheet1!M35</f>
        <v>23</v>
      </c>
      <c r="G65" s="65">
        <f>[1]Sheet1!N35</f>
        <v>161</v>
      </c>
      <c r="H65" s="65">
        <v>0</v>
      </c>
      <c r="I65" s="65">
        <v>0</v>
      </c>
      <c r="J65" s="65">
        <v>0</v>
      </c>
      <c r="K65" s="65">
        <f>[1]Sheet1!R35</f>
        <v>10</v>
      </c>
      <c r="L65" s="64">
        <f t="shared" si="8"/>
        <v>5506</v>
      </c>
    </row>
    <row r="66" spans="1:12" x14ac:dyDescent="0.25">
      <c r="A66" s="59" t="s">
        <v>90</v>
      </c>
      <c r="B66" s="65">
        <f>[1]Sheet1!F36</f>
        <v>439</v>
      </c>
      <c r="C66" s="65">
        <f>[1]Sheet1!I36</f>
        <v>412</v>
      </c>
      <c r="D66" s="65">
        <f>[1]Sheet1!K36</f>
        <v>1</v>
      </c>
      <c r="E66" s="65">
        <f>[1]Sheet1!L36</f>
        <v>1024</v>
      </c>
      <c r="F66" s="65">
        <f>[1]Sheet1!M36</f>
        <v>6</v>
      </c>
      <c r="G66" s="65">
        <f>[1]Sheet1!N36</f>
        <v>38</v>
      </c>
      <c r="H66" s="65">
        <v>0</v>
      </c>
      <c r="I66" s="65">
        <v>0</v>
      </c>
      <c r="J66" s="65">
        <v>0</v>
      </c>
      <c r="K66" s="65">
        <f>[1]Sheet1!R36</f>
        <v>5</v>
      </c>
      <c r="L66" s="64">
        <f t="shared" si="8"/>
        <v>1925</v>
      </c>
    </row>
    <row r="67" spans="1:12" x14ac:dyDescent="0.25">
      <c r="A67" s="58" t="s">
        <v>89</v>
      </c>
      <c r="B67" s="65">
        <f>[1]Sheet1!F37</f>
        <v>3551</v>
      </c>
      <c r="C67" s="65">
        <f>[1]Sheet1!I37</f>
        <v>3013</v>
      </c>
      <c r="D67" s="65">
        <f>[1]Sheet1!K37</f>
        <v>14</v>
      </c>
      <c r="E67" s="65">
        <f>[1]Sheet1!L37</f>
        <v>10300</v>
      </c>
      <c r="F67" s="65">
        <f>[1]Sheet1!M37</f>
        <v>24</v>
      </c>
      <c r="G67" s="65">
        <f>[1]Sheet1!N37</f>
        <v>412</v>
      </c>
      <c r="H67" s="65">
        <v>0</v>
      </c>
      <c r="I67" s="65">
        <v>0</v>
      </c>
      <c r="J67" s="65">
        <v>0</v>
      </c>
      <c r="K67" s="65">
        <f>[1]Sheet1!R37</f>
        <v>30</v>
      </c>
      <c r="L67" s="64">
        <f t="shared" si="8"/>
        <v>17344</v>
      </c>
    </row>
    <row r="68" spans="1:12" x14ac:dyDescent="0.25">
      <c r="A68" s="58" t="s">
        <v>88</v>
      </c>
      <c r="B68" s="65">
        <f>[1]Sheet1!F38</f>
        <v>0</v>
      </c>
      <c r="C68" s="65">
        <f>[1]Sheet1!I38</f>
        <v>70</v>
      </c>
      <c r="D68" s="65">
        <f>[1]Sheet1!K38</f>
        <v>2</v>
      </c>
      <c r="E68" s="65">
        <f>[1]Sheet1!L38</f>
        <v>153</v>
      </c>
      <c r="F68" s="65">
        <f>[1]Sheet1!M38</f>
        <v>0</v>
      </c>
      <c r="G68" s="65">
        <f>[1]Sheet1!N38</f>
        <v>12</v>
      </c>
      <c r="H68" s="65">
        <v>0</v>
      </c>
      <c r="I68" s="65">
        <v>0</v>
      </c>
      <c r="J68" s="65">
        <v>0</v>
      </c>
      <c r="K68" s="65">
        <f>[1]Sheet1!R38</f>
        <v>0</v>
      </c>
      <c r="L68" s="64">
        <f t="shared" si="8"/>
        <v>237</v>
      </c>
    </row>
    <row r="69" spans="1:12" ht="15.75" thickBot="1" x14ac:dyDescent="0.3">
      <c r="A69" s="58" t="s">
        <v>87</v>
      </c>
      <c r="B69" s="66">
        <f>[1]Sheet1!F39</f>
        <v>10803</v>
      </c>
      <c r="C69" s="66">
        <f>[1]Sheet1!I39</f>
        <v>9194</v>
      </c>
      <c r="D69" s="66">
        <f>[1]Sheet1!K39</f>
        <v>51</v>
      </c>
      <c r="E69" s="66">
        <f>[1]Sheet1!L39</f>
        <v>7692</v>
      </c>
      <c r="F69" s="66">
        <f>[1]Sheet1!M39</f>
        <v>107</v>
      </c>
      <c r="G69" s="66">
        <f>[1]Sheet1!N39</f>
        <v>1372</v>
      </c>
      <c r="H69" s="66">
        <v>297</v>
      </c>
      <c r="I69" s="66">
        <v>40</v>
      </c>
      <c r="J69" s="66">
        <v>516</v>
      </c>
      <c r="K69" s="66">
        <f>[1]Sheet1!R39</f>
        <v>193</v>
      </c>
      <c r="L69" s="64">
        <f t="shared" si="8"/>
        <v>30265</v>
      </c>
    </row>
    <row r="70" spans="1:12" ht="15.75" thickBot="1" x14ac:dyDescent="0.3">
      <c r="A70" s="58" t="s">
        <v>86</v>
      </c>
      <c r="B70" s="60">
        <f t="shared" ref="B70:L70" si="9">SUM(B39:B69)</f>
        <v>29646</v>
      </c>
      <c r="C70" s="61">
        <f t="shared" si="9"/>
        <v>27141</v>
      </c>
      <c r="D70" s="61">
        <f t="shared" si="9"/>
        <v>260</v>
      </c>
      <c r="E70" s="61">
        <f t="shared" si="9"/>
        <v>84612</v>
      </c>
      <c r="F70" s="61">
        <f t="shared" si="9"/>
        <v>325</v>
      </c>
      <c r="G70" s="61">
        <f t="shared" si="9"/>
        <v>3222</v>
      </c>
      <c r="H70" s="61">
        <f t="shared" si="9"/>
        <v>298</v>
      </c>
      <c r="I70" s="61">
        <f t="shared" si="9"/>
        <v>40</v>
      </c>
      <c r="J70" s="61">
        <f t="shared" si="9"/>
        <v>516</v>
      </c>
      <c r="K70" s="61">
        <f t="shared" si="9"/>
        <v>358</v>
      </c>
      <c r="L70" s="62">
        <f t="shared" si="9"/>
        <v>146418</v>
      </c>
    </row>
  </sheetData>
  <mergeCells count="9">
    <mergeCell ref="N3:Q3"/>
    <mergeCell ref="A2:Q2"/>
    <mergeCell ref="A36:A38"/>
    <mergeCell ref="B36:K37"/>
    <mergeCell ref="L36:L38"/>
    <mergeCell ref="A3:A4"/>
    <mergeCell ref="B3:E3"/>
    <mergeCell ref="F3:I3"/>
    <mergeCell ref="J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274"/>
  <sheetViews>
    <sheetView showGridLines="0" view="pageBreakPreview" zoomScale="70" zoomScaleNormal="50" zoomScaleSheetLayoutView="70" workbookViewId="0">
      <selection activeCell="B44" sqref="B44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8.140625" bestFit="1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2.140625" bestFit="1" customWidth="1"/>
    <col min="17" max="17" width="11.5703125" customWidth="1"/>
    <col min="18" max="18" width="10.85546875" customWidth="1"/>
    <col min="20" max="20" width="26.85546875" bestFit="1" customWidth="1"/>
  </cols>
  <sheetData>
    <row r="6" spans="2:21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1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1" ht="15.75" x14ac:dyDescent="0.25">
      <c r="B8" s="121" t="s">
        <v>41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3"/>
    </row>
    <row r="9" spans="2:21" ht="15.75" x14ac:dyDescent="0.25">
      <c r="B9" s="119" t="s">
        <v>0</v>
      </c>
      <c r="C9" s="124" t="s">
        <v>1</v>
      </c>
      <c r="D9" s="124"/>
      <c r="E9" s="124"/>
      <c r="F9" s="124"/>
      <c r="G9" s="124" t="s">
        <v>2</v>
      </c>
      <c r="H9" s="124"/>
      <c r="I9" s="124"/>
      <c r="J9" s="124"/>
      <c r="K9" s="124" t="s">
        <v>3</v>
      </c>
      <c r="L9" s="124"/>
      <c r="M9" s="124"/>
      <c r="N9" s="124"/>
      <c r="O9" s="124" t="s">
        <v>4</v>
      </c>
      <c r="P9" s="124"/>
      <c r="Q9" s="124"/>
      <c r="R9" s="124"/>
      <c r="S9" s="124"/>
      <c r="T9" s="125" t="s">
        <v>5</v>
      </c>
    </row>
    <row r="10" spans="2:21" ht="16.5" thickBot="1" x14ac:dyDescent="0.3">
      <c r="B10" s="120"/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3" t="s">
        <v>17</v>
      </c>
      <c r="O10" s="23" t="s">
        <v>18</v>
      </c>
      <c r="P10" s="23" t="s">
        <v>18</v>
      </c>
      <c r="Q10" s="23" t="s">
        <v>19</v>
      </c>
      <c r="R10" s="23" t="s">
        <v>20</v>
      </c>
      <c r="S10" s="23" t="s">
        <v>21</v>
      </c>
      <c r="T10" s="126"/>
    </row>
    <row r="11" spans="2:21" s="20" customFormat="1" ht="15.75" x14ac:dyDescent="0.25">
      <c r="B11" s="15" t="s">
        <v>42</v>
      </c>
      <c r="C11" s="11">
        <v>0</v>
      </c>
      <c r="D11" s="11">
        <v>12</v>
      </c>
      <c r="E11" s="11">
        <v>83</v>
      </c>
      <c r="F11" s="10">
        <v>95</v>
      </c>
      <c r="G11" s="11">
        <v>133</v>
      </c>
      <c r="H11" s="11">
        <v>16</v>
      </c>
      <c r="I11" s="11">
        <v>75</v>
      </c>
      <c r="J11" s="10">
        <f>G11+H11+I11</f>
        <v>224</v>
      </c>
      <c r="K11" s="11"/>
      <c r="L11" s="11"/>
      <c r="M11" s="11"/>
      <c r="N11" s="10"/>
      <c r="O11" s="11"/>
      <c r="P11" s="11"/>
      <c r="Q11" s="11"/>
      <c r="R11" s="11"/>
      <c r="S11" s="10"/>
      <c r="T11" s="10">
        <f>S11+N11+J11+F11</f>
        <v>319</v>
      </c>
      <c r="U11" s="91"/>
    </row>
    <row r="12" spans="2:21" s="20" customFormat="1" ht="15.75" x14ac:dyDescent="0.25">
      <c r="B12" s="4" t="s">
        <v>43</v>
      </c>
      <c r="C12" s="9">
        <v>5249</v>
      </c>
      <c r="D12" s="9">
        <v>5735</v>
      </c>
      <c r="E12" s="9">
        <v>5696</v>
      </c>
      <c r="F12" s="18">
        <v>16680</v>
      </c>
      <c r="G12" s="9">
        <v>5353</v>
      </c>
      <c r="H12" s="9">
        <v>8583</v>
      </c>
      <c r="I12" s="9">
        <v>14030</v>
      </c>
      <c r="J12" s="10">
        <f t="shared" ref="J12:J15" si="0">G12+H12+I12</f>
        <v>27966</v>
      </c>
      <c r="K12" s="9"/>
      <c r="L12" s="9"/>
      <c r="M12" s="9"/>
      <c r="N12" s="10"/>
      <c r="O12" s="9"/>
      <c r="P12" s="11"/>
      <c r="Q12" s="11"/>
      <c r="R12" s="11"/>
      <c r="S12" s="10"/>
      <c r="T12" s="18">
        <f>S12+N12+J12+F12</f>
        <v>44646</v>
      </c>
      <c r="U12" s="91"/>
    </row>
    <row r="13" spans="2:21" s="20" customFormat="1" ht="15.75" x14ac:dyDescent="0.25">
      <c r="B13" s="4" t="s">
        <v>44</v>
      </c>
      <c r="C13" s="9">
        <v>0</v>
      </c>
      <c r="D13" s="9">
        <v>2</v>
      </c>
      <c r="E13" s="9">
        <v>1</v>
      </c>
      <c r="F13" s="18">
        <v>3</v>
      </c>
      <c r="G13" s="9">
        <v>1</v>
      </c>
      <c r="H13" s="9">
        <v>3</v>
      </c>
      <c r="I13" s="9">
        <v>2</v>
      </c>
      <c r="J13" s="10">
        <f t="shared" si="0"/>
        <v>6</v>
      </c>
      <c r="K13" s="9"/>
      <c r="L13" s="9"/>
      <c r="M13" s="9"/>
      <c r="N13" s="10"/>
      <c r="O13" s="9"/>
      <c r="P13" s="11"/>
      <c r="Q13" s="11"/>
      <c r="R13" s="11"/>
      <c r="S13" s="10"/>
      <c r="T13" s="18">
        <f>S13+N13+J13+F13</f>
        <v>9</v>
      </c>
      <c r="U13" s="91"/>
    </row>
    <row r="14" spans="2:21" ht="15.75" x14ac:dyDescent="0.25">
      <c r="B14" s="4" t="s">
        <v>45</v>
      </c>
      <c r="C14" s="9">
        <v>48</v>
      </c>
      <c r="D14" s="9">
        <v>14</v>
      </c>
      <c r="E14" s="9">
        <v>10</v>
      </c>
      <c r="F14" s="18">
        <v>72</v>
      </c>
      <c r="G14" s="9">
        <v>37</v>
      </c>
      <c r="H14" s="9">
        <v>6</v>
      </c>
      <c r="I14" s="9">
        <v>9</v>
      </c>
      <c r="J14" s="10">
        <f t="shared" si="0"/>
        <v>52</v>
      </c>
      <c r="K14" s="9"/>
      <c r="L14" s="9"/>
      <c r="M14" s="9"/>
      <c r="N14" s="10"/>
      <c r="O14" s="9"/>
      <c r="P14" s="11"/>
      <c r="Q14" s="11"/>
      <c r="R14" s="11"/>
      <c r="S14" s="11"/>
      <c r="T14" s="18">
        <f>S14+N14+J14+F14</f>
        <v>124</v>
      </c>
      <c r="U14" s="92"/>
    </row>
    <row r="15" spans="2:21" ht="15.75" x14ac:dyDescent="0.25">
      <c r="B15" s="4" t="s">
        <v>46</v>
      </c>
      <c r="C15" s="9">
        <v>6028</v>
      </c>
      <c r="D15" s="9">
        <v>0</v>
      </c>
      <c r="E15" s="9">
        <v>1021</v>
      </c>
      <c r="F15" s="18">
        <v>7049</v>
      </c>
      <c r="G15" s="9">
        <v>18826</v>
      </c>
      <c r="H15" s="9">
        <v>0</v>
      </c>
      <c r="I15" s="9">
        <v>0</v>
      </c>
      <c r="J15" s="10">
        <f t="shared" si="0"/>
        <v>18826</v>
      </c>
      <c r="K15" s="9"/>
      <c r="L15" s="9"/>
      <c r="M15" s="9"/>
      <c r="N15" s="10"/>
      <c r="O15" s="9"/>
      <c r="P15" s="11"/>
      <c r="Q15" s="11"/>
      <c r="R15" s="11"/>
      <c r="S15" s="10"/>
      <c r="T15" s="18">
        <f>S15+N15+J15+F15</f>
        <v>25875</v>
      </c>
      <c r="U15" s="92"/>
    </row>
    <row r="16" spans="2:21" ht="15.75" x14ac:dyDescent="0.25">
      <c r="B16" s="24" t="s">
        <v>5</v>
      </c>
      <c r="C16" s="18">
        <f t="shared" ref="C16:T16" si="1">SUM(C11:C15)</f>
        <v>11325</v>
      </c>
      <c r="D16" s="18">
        <f t="shared" si="1"/>
        <v>5763</v>
      </c>
      <c r="E16" s="18">
        <f t="shared" si="1"/>
        <v>6811</v>
      </c>
      <c r="F16" s="18">
        <f t="shared" si="1"/>
        <v>23899</v>
      </c>
      <c r="G16" s="18">
        <f t="shared" si="1"/>
        <v>24350</v>
      </c>
      <c r="H16" s="18">
        <f t="shared" si="1"/>
        <v>8608</v>
      </c>
      <c r="I16" s="18">
        <f t="shared" si="1"/>
        <v>14116</v>
      </c>
      <c r="J16" s="18">
        <f t="shared" si="1"/>
        <v>47074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>SUM(P11:P15)</f>
        <v>0</v>
      </c>
      <c r="Q16" s="18">
        <f t="shared" si="1"/>
        <v>0</v>
      </c>
      <c r="R16" s="18">
        <f t="shared" si="1"/>
        <v>0</v>
      </c>
      <c r="S16" s="18">
        <f t="shared" si="1"/>
        <v>0</v>
      </c>
      <c r="T16" s="18">
        <f t="shared" si="1"/>
        <v>70973</v>
      </c>
    </row>
    <row r="17" spans="2:20" ht="15.75" x14ac:dyDescent="0.25"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2:20" ht="15.75" x14ac:dyDescent="0.25"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2:20" ht="15.75" x14ac:dyDescent="0.25"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2:20" ht="15.75" x14ac:dyDescent="0.25"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2:20" ht="15.75" x14ac:dyDescent="0.25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2:20" ht="15.75" x14ac:dyDescent="0.25"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2:20" ht="15.75" x14ac:dyDescent="0.25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pans="2:20" ht="15.75" x14ac:dyDescent="0.25"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pans="2:20" ht="15.75" x14ac:dyDescent="0.25"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2:20" ht="15.75" x14ac:dyDescent="0.25"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2:20" ht="15.75" x14ac:dyDescent="0.25"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2:20" ht="15.75" x14ac:dyDescent="0.25"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2:20" ht="15.75" x14ac:dyDescent="0.2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2:20" ht="15.75" x14ac:dyDescent="0.25"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</row>
    <row r="31" spans="2:20" ht="15.75" x14ac:dyDescent="0.2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</row>
    <row r="32" spans="2:20" ht="15.75" x14ac:dyDescent="0.25"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</row>
    <row r="33" spans="2:20" ht="15.75" x14ac:dyDescent="0.25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2:20" ht="15.75" x14ac:dyDescent="0.25"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2:20" ht="15.75" x14ac:dyDescent="0.2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2:20" ht="15.75" x14ac:dyDescent="0.2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2:20" ht="15.75" x14ac:dyDescent="0.2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2:20" ht="15.75" x14ac:dyDescent="0.25"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2:20" ht="15.75" x14ac:dyDescent="0.25"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2:20" ht="15.75" x14ac:dyDescent="0.25"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0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187" spans="14:16" x14ac:dyDescent="0.25">
      <c r="N187" s="1"/>
    </row>
    <row r="188" spans="14:16" x14ac:dyDescent="0.25">
      <c r="N188" s="1"/>
      <c r="O188" s="1"/>
      <c r="P188" s="1"/>
    </row>
    <row r="189" spans="14:16" x14ac:dyDescent="0.25">
      <c r="N189" s="1"/>
      <c r="O189" s="1"/>
      <c r="P189" s="1"/>
    </row>
    <row r="190" spans="14:16" x14ac:dyDescent="0.25">
      <c r="N190" s="1"/>
      <c r="O190" s="1"/>
      <c r="P190" s="1"/>
    </row>
    <row r="191" spans="14:16" x14ac:dyDescent="0.25">
      <c r="N191" s="1"/>
      <c r="O191" s="1"/>
      <c r="P191" s="1"/>
    </row>
    <row r="192" spans="14:16" x14ac:dyDescent="0.25">
      <c r="N192" s="1"/>
      <c r="O192" s="1"/>
      <c r="P192" s="1"/>
    </row>
    <row r="193" spans="14:16" x14ac:dyDescent="0.25">
      <c r="N193" s="1"/>
      <c r="O193" s="1"/>
      <c r="P193" s="1"/>
    </row>
    <row r="194" spans="14:16" x14ac:dyDescent="0.25">
      <c r="N194" s="1"/>
      <c r="O194" s="1"/>
      <c r="P194" s="1"/>
    </row>
    <row r="195" spans="14:16" x14ac:dyDescent="0.25">
      <c r="N195" s="1"/>
      <c r="O195" s="1"/>
      <c r="P195" s="1"/>
    </row>
    <row r="196" spans="14:16" x14ac:dyDescent="0.25">
      <c r="N196" s="1"/>
      <c r="O196" s="1"/>
      <c r="P196" s="1"/>
    </row>
    <row r="197" spans="14:16" x14ac:dyDescent="0.25">
      <c r="N197" s="1"/>
      <c r="O197" s="1"/>
      <c r="P197" s="1"/>
    </row>
    <row r="198" spans="14:16" x14ac:dyDescent="0.25">
      <c r="N198" s="1"/>
      <c r="O198" s="1"/>
      <c r="P198" s="1"/>
    </row>
    <row r="199" spans="14:16" x14ac:dyDescent="0.25">
      <c r="N199" s="1"/>
      <c r="O199" s="1"/>
      <c r="P199" s="1"/>
    </row>
    <row r="200" spans="14:16" x14ac:dyDescent="0.25">
      <c r="N200" s="1"/>
      <c r="O200" s="1"/>
      <c r="P200" s="1"/>
    </row>
    <row r="201" spans="14:16" x14ac:dyDescent="0.25">
      <c r="N201" s="1"/>
      <c r="O201" s="1"/>
      <c r="P201" s="1"/>
    </row>
    <row r="202" spans="14:16" x14ac:dyDescent="0.25">
      <c r="N202" s="1"/>
      <c r="O202" s="1"/>
      <c r="P202" s="1"/>
    </row>
    <row r="203" spans="14:16" x14ac:dyDescent="0.25">
      <c r="N203" s="1"/>
      <c r="O203" s="1"/>
      <c r="P203" s="1"/>
    </row>
    <row r="204" spans="14:16" x14ac:dyDescent="0.25">
      <c r="N204" s="1"/>
      <c r="O204" s="1"/>
      <c r="P204" s="1"/>
    </row>
    <row r="205" spans="14:16" x14ac:dyDescent="0.25">
      <c r="N205" s="1"/>
      <c r="O205" s="1"/>
      <c r="P205" s="1"/>
    </row>
    <row r="206" spans="14:16" x14ac:dyDescent="0.25">
      <c r="N206" s="1"/>
      <c r="O206" s="1"/>
      <c r="P206" s="1"/>
    </row>
    <row r="207" spans="14:16" x14ac:dyDescent="0.25">
      <c r="N207" s="1"/>
      <c r="O207" s="1"/>
      <c r="P207" s="1"/>
    </row>
    <row r="208" spans="14:16" x14ac:dyDescent="0.25">
      <c r="N208" s="1"/>
      <c r="O208" s="1"/>
      <c r="P208" s="1"/>
    </row>
    <row r="209" spans="14:16" x14ac:dyDescent="0.25">
      <c r="N209" s="1"/>
      <c r="O209" s="1"/>
      <c r="P209" s="1"/>
    </row>
    <row r="210" spans="14:16" x14ac:dyDescent="0.25">
      <c r="N210" s="1"/>
      <c r="O210" s="1"/>
      <c r="P210" s="1"/>
    </row>
    <row r="211" spans="14:16" x14ac:dyDescent="0.25">
      <c r="N211" s="1"/>
      <c r="O211" s="1"/>
      <c r="P211" s="1"/>
    </row>
    <row r="212" spans="14:16" x14ac:dyDescent="0.25">
      <c r="N212" s="1"/>
      <c r="O212" s="1"/>
      <c r="P212" s="1"/>
    </row>
    <row r="213" spans="14:16" x14ac:dyDescent="0.25">
      <c r="N213" s="1"/>
      <c r="O213" s="1"/>
      <c r="P213" s="1"/>
    </row>
    <row r="214" spans="14:16" x14ac:dyDescent="0.25">
      <c r="N214" s="1"/>
      <c r="O214" s="1"/>
      <c r="P214" s="1"/>
    </row>
    <row r="215" spans="14:16" x14ac:dyDescent="0.25">
      <c r="N215" s="1"/>
      <c r="O215" s="1"/>
      <c r="P215" s="1"/>
    </row>
    <row r="216" spans="14:16" x14ac:dyDescent="0.25">
      <c r="N216" s="1"/>
      <c r="O216" s="1"/>
      <c r="P216" s="1"/>
    </row>
    <row r="217" spans="14:16" x14ac:dyDescent="0.25">
      <c r="N217" s="1"/>
      <c r="O217" s="1"/>
      <c r="P217" s="1"/>
    </row>
    <row r="218" spans="14:16" x14ac:dyDescent="0.25">
      <c r="N218" s="1"/>
      <c r="O218" s="1"/>
      <c r="P218" s="1"/>
    </row>
    <row r="219" spans="14:16" x14ac:dyDescent="0.25">
      <c r="N219" s="1"/>
      <c r="O219" s="1"/>
      <c r="P219" s="1"/>
    </row>
    <row r="220" spans="14:16" x14ac:dyDescent="0.25">
      <c r="N220" s="1"/>
      <c r="O220" s="1"/>
      <c r="P220" s="1"/>
    </row>
    <row r="221" spans="14:16" x14ac:dyDescent="0.25">
      <c r="N221" s="1"/>
      <c r="O221" s="1"/>
      <c r="P221" s="1"/>
    </row>
    <row r="222" spans="14:16" x14ac:dyDescent="0.25">
      <c r="N222" s="1"/>
      <c r="O222" s="1"/>
      <c r="P222" s="1"/>
    </row>
    <row r="223" spans="14:16" x14ac:dyDescent="0.25">
      <c r="N223" s="1"/>
      <c r="O223" s="1"/>
      <c r="P223" s="1"/>
    </row>
    <row r="224" spans="14:16" x14ac:dyDescent="0.25">
      <c r="N224" s="1"/>
      <c r="O224" s="1"/>
      <c r="P224" s="1"/>
    </row>
    <row r="225" spans="14:16" x14ac:dyDescent="0.25">
      <c r="N225" s="1"/>
      <c r="O225" s="1"/>
      <c r="P225" s="1"/>
    </row>
    <row r="226" spans="14:16" x14ac:dyDescent="0.25">
      <c r="N226" s="1"/>
      <c r="O226" s="1"/>
      <c r="P226" s="1"/>
    </row>
    <row r="227" spans="14:16" x14ac:dyDescent="0.25">
      <c r="N227" s="1"/>
      <c r="O227" s="1"/>
      <c r="P227" s="1"/>
    </row>
    <row r="228" spans="14:16" x14ac:dyDescent="0.25">
      <c r="N228" s="1"/>
      <c r="O228" s="1"/>
      <c r="P228" s="1"/>
    </row>
    <row r="229" spans="14:16" x14ac:dyDescent="0.25">
      <c r="N229" s="1"/>
      <c r="O229" s="1"/>
      <c r="P229" s="1"/>
    </row>
    <row r="230" spans="14:16" x14ac:dyDescent="0.25">
      <c r="N230" s="1"/>
      <c r="O230" s="1"/>
      <c r="P230" s="1"/>
    </row>
    <row r="231" spans="14:16" x14ac:dyDescent="0.25">
      <c r="N231" s="1"/>
      <c r="O231" s="1"/>
      <c r="P231" s="1"/>
    </row>
    <row r="232" spans="14:16" x14ac:dyDescent="0.25">
      <c r="N232" s="1"/>
      <c r="O232" s="1"/>
      <c r="P232" s="1"/>
    </row>
    <row r="233" spans="14:16" x14ac:dyDescent="0.25">
      <c r="N233" s="1"/>
      <c r="O233" s="1"/>
      <c r="P233" s="1"/>
    </row>
    <row r="234" spans="14:16" x14ac:dyDescent="0.25">
      <c r="N234" s="1"/>
      <c r="O234" s="1"/>
      <c r="P234" s="1"/>
    </row>
    <row r="235" spans="14:16" x14ac:dyDescent="0.25">
      <c r="N235" s="1"/>
      <c r="O235" s="1"/>
      <c r="P235" s="1"/>
    </row>
    <row r="236" spans="14:16" x14ac:dyDescent="0.25">
      <c r="N236" s="1"/>
      <c r="O236" s="1"/>
      <c r="P236" s="1"/>
    </row>
    <row r="237" spans="14:16" x14ac:dyDescent="0.25">
      <c r="N237" s="1"/>
      <c r="O237" s="1"/>
      <c r="P237" s="1"/>
    </row>
    <row r="238" spans="14:16" x14ac:dyDescent="0.25">
      <c r="N238" s="1"/>
      <c r="O238" s="1"/>
      <c r="P238" s="1"/>
    </row>
    <row r="239" spans="14:16" x14ac:dyDescent="0.25">
      <c r="N239" s="1"/>
      <c r="O239" s="1"/>
      <c r="P239" s="1"/>
    </row>
    <row r="240" spans="14:16" x14ac:dyDescent="0.25">
      <c r="N240" s="1"/>
      <c r="O240" s="1"/>
      <c r="P240" s="1"/>
    </row>
    <row r="241" spans="14:16" x14ac:dyDescent="0.25">
      <c r="N241" s="1"/>
      <c r="O241" s="1"/>
      <c r="P241" s="1"/>
    </row>
    <row r="242" spans="14:16" x14ac:dyDescent="0.25">
      <c r="N242" s="1"/>
      <c r="O242" s="1"/>
      <c r="P242" s="1"/>
    </row>
    <row r="243" spans="14:16" x14ac:dyDescent="0.25">
      <c r="N243" s="1"/>
    </row>
    <row r="244" spans="14:16" x14ac:dyDescent="0.25">
      <c r="N244" s="1"/>
    </row>
    <row r="245" spans="14:16" x14ac:dyDescent="0.25">
      <c r="N245" s="1"/>
    </row>
    <row r="246" spans="14:16" x14ac:dyDescent="0.25">
      <c r="N246" s="1"/>
    </row>
    <row r="247" spans="14:16" x14ac:dyDescent="0.25">
      <c r="N247" s="1"/>
    </row>
    <row r="248" spans="14:16" x14ac:dyDescent="0.25">
      <c r="N248" s="1"/>
    </row>
    <row r="249" spans="14:16" x14ac:dyDescent="0.25">
      <c r="N249" s="1"/>
    </row>
    <row r="250" spans="14:16" x14ac:dyDescent="0.25">
      <c r="N250" s="1"/>
    </row>
    <row r="251" spans="14:16" x14ac:dyDescent="0.25">
      <c r="N251" s="1"/>
    </row>
    <row r="252" spans="14:16" x14ac:dyDescent="0.25">
      <c r="N252" s="1"/>
    </row>
    <row r="253" spans="14:16" x14ac:dyDescent="0.25">
      <c r="N253" s="1"/>
    </row>
    <row r="254" spans="14:16" x14ac:dyDescent="0.25">
      <c r="N254" s="1"/>
    </row>
    <row r="255" spans="14:16" x14ac:dyDescent="0.25">
      <c r="N255" s="1"/>
    </row>
    <row r="256" spans="14:16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T8"/>
    <mergeCell ref="C9:F9"/>
    <mergeCell ref="G9:J9"/>
    <mergeCell ref="K9:N9"/>
    <mergeCell ref="O9:S9"/>
    <mergeCell ref="T9:T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5"/>
  <sheetViews>
    <sheetView showGridLines="0" view="pageBreakPreview" zoomScale="55" zoomScaleNormal="30" zoomScaleSheetLayoutView="55" workbookViewId="0">
      <selection activeCell="B5" sqref="B5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5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21" t="s">
        <v>47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3"/>
    </row>
    <row r="7" spans="2:19" ht="15.75" x14ac:dyDescent="0.25">
      <c r="B7" s="119" t="s">
        <v>79</v>
      </c>
      <c r="C7" s="124" t="s">
        <v>1</v>
      </c>
      <c r="D7" s="124"/>
      <c r="E7" s="124"/>
      <c r="F7" s="124"/>
      <c r="G7" s="124" t="s">
        <v>2</v>
      </c>
      <c r="H7" s="124"/>
      <c r="I7" s="124"/>
      <c r="J7" s="124"/>
      <c r="K7" s="124" t="s">
        <v>3</v>
      </c>
      <c r="L7" s="124"/>
      <c r="M7" s="124"/>
      <c r="N7" s="124"/>
      <c r="O7" s="124" t="s">
        <v>4</v>
      </c>
      <c r="P7" s="124"/>
      <c r="Q7" s="124"/>
      <c r="R7" s="124"/>
      <c r="S7" s="125" t="s">
        <v>5</v>
      </c>
    </row>
    <row r="8" spans="2:19" ht="16.5" thickBot="1" x14ac:dyDescent="0.3">
      <c r="B8" s="120"/>
      <c r="C8" s="23" t="s">
        <v>6</v>
      </c>
      <c r="D8" s="23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23" t="s">
        <v>13</v>
      </c>
      <c r="K8" s="23" t="s">
        <v>14</v>
      </c>
      <c r="L8" s="23" t="s">
        <v>15</v>
      </c>
      <c r="M8" s="23" t="s">
        <v>16</v>
      </c>
      <c r="N8" s="23" t="s">
        <v>17</v>
      </c>
      <c r="O8" s="23" t="s">
        <v>18</v>
      </c>
      <c r="P8" s="23" t="s">
        <v>19</v>
      </c>
      <c r="Q8" s="23" t="s">
        <v>20</v>
      </c>
      <c r="R8" s="23" t="s">
        <v>21</v>
      </c>
      <c r="S8" s="126"/>
    </row>
    <row r="9" spans="2:19" ht="15.75" x14ac:dyDescent="0.25">
      <c r="B9" s="15" t="s">
        <v>48</v>
      </c>
      <c r="C9" s="43">
        <v>43</v>
      </c>
      <c r="D9" s="43">
        <v>60</v>
      </c>
      <c r="E9" s="43">
        <v>62</v>
      </c>
      <c r="F9" s="10">
        <f t="shared" ref="F9:F11" si="0">E9+D9+C9</f>
        <v>165</v>
      </c>
      <c r="G9" s="11">
        <v>23</v>
      </c>
      <c r="H9" s="11">
        <v>70</v>
      </c>
      <c r="I9" s="11">
        <v>25</v>
      </c>
      <c r="J9" s="10">
        <f>G9+H9+I9</f>
        <v>118</v>
      </c>
      <c r="K9" s="11"/>
      <c r="L9" s="11"/>
      <c r="M9" s="11"/>
      <c r="N9" s="10"/>
      <c r="O9" s="35"/>
      <c r="P9" s="36"/>
      <c r="Q9" s="36"/>
      <c r="R9" s="10"/>
      <c r="S9" s="25">
        <f t="shared" ref="S9:S12" si="1">SUM(R9,N9,J9,F9)</f>
        <v>283</v>
      </c>
    </row>
    <row r="10" spans="2:19" ht="15.75" x14ac:dyDescent="0.25">
      <c r="B10" s="15" t="s">
        <v>49</v>
      </c>
      <c r="C10" s="44">
        <v>28</v>
      </c>
      <c r="D10" s="44">
        <v>51</v>
      </c>
      <c r="E10" s="44">
        <v>54</v>
      </c>
      <c r="F10" s="10">
        <f t="shared" si="0"/>
        <v>133</v>
      </c>
      <c r="G10" s="11">
        <v>10</v>
      </c>
      <c r="H10" s="11">
        <v>25</v>
      </c>
      <c r="I10" s="11">
        <v>19</v>
      </c>
      <c r="J10" s="10">
        <f t="shared" ref="J10:J12" si="2">G10+H10+I10</f>
        <v>54</v>
      </c>
      <c r="K10" s="11"/>
      <c r="L10" s="11"/>
      <c r="M10" s="11"/>
      <c r="N10" s="10"/>
      <c r="O10" s="35"/>
      <c r="P10" s="36"/>
      <c r="Q10" s="36"/>
      <c r="R10" s="10"/>
      <c r="S10" s="10">
        <f t="shared" si="1"/>
        <v>187</v>
      </c>
    </row>
    <row r="11" spans="2:19" ht="15.75" x14ac:dyDescent="0.25">
      <c r="B11" s="4" t="s">
        <v>50</v>
      </c>
      <c r="C11" s="44">
        <v>0</v>
      </c>
      <c r="D11" s="44">
        <v>8</v>
      </c>
      <c r="E11" s="44">
        <v>6</v>
      </c>
      <c r="F11" s="18">
        <f t="shared" si="0"/>
        <v>14</v>
      </c>
      <c r="G11" s="9">
        <v>13</v>
      </c>
      <c r="H11" s="9">
        <v>42</v>
      </c>
      <c r="I11" s="9">
        <v>0</v>
      </c>
      <c r="J11" s="10">
        <f t="shared" si="2"/>
        <v>55</v>
      </c>
      <c r="K11" s="9"/>
      <c r="L11" s="9"/>
      <c r="M11" s="9"/>
      <c r="N11" s="10"/>
      <c r="O11" s="35"/>
      <c r="P11" s="36"/>
      <c r="Q11" s="36"/>
      <c r="R11" s="10"/>
      <c r="S11" s="18">
        <f t="shared" si="1"/>
        <v>69</v>
      </c>
    </row>
    <row r="12" spans="2:19" ht="15.75" x14ac:dyDescent="0.25">
      <c r="B12" s="4" t="s">
        <v>51</v>
      </c>
      <c r="C12" s="44">
        <v>0</v>
      </c>
      <c r="D12" s="44">
        <v>0</v>
      </c>
      <c r="E12" s="44">
        <v>0</v>
      </c>
      <c r="F12" s="18">
        <f>E12+D12+C12</f>
        <v>0</v>
      </c>
      <c r="G12" s="9">
        <v>0</v>
      </c>
      <c r="H12" s="9">
        <v>0</v>
      </c>
      <c r="I12" s="9">
        <v>0</v>
      </c>
      <c r="J12" s="10">
        <f t="shared" si="2"/>
        <v>0</v>
      </c>
      <c r="K12" s="9"/>
      <c r="L12" s="9"/>
      <c r="M12" s="9"/>
      <c r="N12" s="10"/>
      <c r="O12" s="35"/>
      <c r="P12" s="36"/>
      <c r="Q12" s="36"/>
      <c r="R12" s="10"/>
      <c r="S12" s="18">
        <f t="shared" si="1"/>
        <v>0</v>
      </c>
    </row>
    <row r="13" spans="2:19" ht="15.75" x14ac:dyDescent="0.25">
      <c r="B13" s="24" t="s">
        <v>5</v>
      </c>
      <c r="C13" s="17">
        <f t="shared" ref="C13:R13" si="3">SUM(C9:C12)</f>
        <v>71</v>
      </c>
      <c r="D13" s="17">
        <f t="shared" si="3"/>
        <v>119</v>
      </c>
      <c r="E13" s="17">
        <f t="shared" si="3"/>
        <v>122</v>
      </c>
      <c r="F13" s="18">
        <f t="shared" si="3"/>
        <v>312</v>
      </c>
      <c r="G13" s="40">
        <f t="shared" si="3"/>
        <v>46</v>
      </c>
      <c r="H13" s="40">
        <f t="shared" si="3"/>
        <v>137</v>
      </c>
      <c r="I13" s="40">
        <f t="shared" si="3"/>
        <v>44</v>
      </c>
      <c r="J13" s="18">
        <f t="shared" si="3"/>
        <v>227</v>
      </c>
      <c r="K13" s="17">
        <f t="shared" si="3"/>
        <v>0</v>
      </c>
      <c r="L13" s="17">
        <f t="shared" si="3"/>
        <v>0</v>
      </c>
      <c r="M13" s="17">
        <f t="shared" si="3"/>
        <v>0</v>
      </c>
      <c r="N13" s="18">
        <f t="shared" si="3"/>
        <v>0</v>
      </c>
      <c r="O13" s="18">
        <f t="shared" si="3"/>
        <v>0</v>
      </c>
      <c r="P13" s="18">
        <f t="shared" si="3"/>
        <v>0</v>
      </c>
      <c r="Q13" s="18">
        <f t="shared" si="3"/>
        <v>0</v>
      </c>
      <c r="R13" s="18">
        <f t="shared" si="3"/>
        <v>0</v>
      </c>
      <c r="S13" s="18">
        <f>SUM(S9:S12)</f>
        <v>539</v>
      </c>
    </row>
    <row r="14" spans="2:19" ht="15.75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ht="15.75" x14ac:dyDescent="0.25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="55" zoomScaleNormal="30" zoomScaleSheetLayoutView="55" workbookViewId="0">
      <selection activeCell="B4" sqref="B4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21">
        <v>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</row>
    <row r="6" spans="2:19" ht="15.75" x14ac:dyDescent="0.25">
      <c r="B6" s="119" t="s">
        <v>79</v>
      </c>
      <c r="C6" s="124" t="s">
        <v>1</v>
      </c>
      <c r="D6" s="124"/>
      <c r="E6" s="124"/>
      <c r="F6" s="124"/>
      <c r="G6" s="124" t="s">
        <v>2</v>
      </c>
      <c r="H6" s="124"/>
      <c r="I6" s="124"/>
      <c r="J6" s="124"/>
      <c r="K6" s="124" t="s">
        <v>3</v>
      </c>
      <c r="L6" s="124"/>
      <c r="M6" s="124"/>
      <c r="N6" s="124"/>
      <c r="O6" s="124" t="s">
        <v>4</v>
      </c>
      <c r="P6" s="124"/>
      <c r="Q6" s="124"/>
      <c r="R6" s="124"/>
      <c r="S6" s="125" t="s">
        <v>5</v>
      </c>
    </row>
    <row r="7" spans="2:19" ht="16.5" thickBot="1" x14ac:dyDescent="0.3">
      <c r="B7" s="120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26"/>
    </row>
    <row r="8" spans="2:19" ht="15.75" x14ac:dyDescent="0.25">
      <c r="B8" s="15" t="s">
        <v>52</v>
      </c>
      <c r="C8" s="49"/>
      <c r="D8" s="49"/>
      <c r="E8" s="49"/>
      <c r="F8" s="14">
        <f>C8+D8+E8</f>
        <v>0</v>
      </c>
      <c r="G8" s="26"/>
      <c r="H8" s="26"/>
      <c r="I8" s="26"/>
      <c r="J8" s="27"/>
      <c r="K8" s="13"/>
      <c r="L8" s="13"/>
      <c r="M8" s="13"/>
      <c r="N8" s="14"/>
      <c r="O8" s="13"/>
      <c r="P8" s="13"/>
      <c r="Q8" s="19"/>
      <c r="R8" s="13"/>
      <c r="S8" s="14">
        <f>R8+N8+J8+F8</f>
        <v>0</v>
      </c>
    </row>
    <row r="9" spans="2:19" ht="15.75" x14ac:dyDescent="0.25">
      <c r="B9" s="4" t="s">
        <v>53</v>
      </c>
      <c r="C9" s="50"/>
      <c r="D9" s="50"/>
      <c r="E9" s="50"/>
      <c r="F9" s="14">
        <f t="shared" ref="F9:F28" si="0">C9+D9+E9</f>
        <v>0</v>
      </c>
      <c r="G9" s="28"/>
      <c r="H9" s="28"/>
      <c r="I9" s="28"/>
      <c r="J9" s="27"/>
      <c r="K9" s="13"/>
      <c r="L9" s="13"/>
      <c r="M9" s="13"/>
      <c r="N9" s="14"/>
      <c r="O9" s="13"/>
      <c r="P9" s="13"/>
      <c r="Q9" s="12"/>
      <c r="R9" s="13"/>
      <c r="S9" s="21">
        <f>R9+N9+J9+F9</f>
        <v>0</v>
      </c>
    </row>
    <row r="10" spans="2:19" ht="15.75" x14ac:dyDescent="0.25">
      <c r="B10" s="4" t="s">
        <v>54</v>
      </c>
      <c r="C10" s="50"/>
      <c r="D10" s="50"/>
      <c r="E10" s="50"/>
      <c r="F10" s="14">
        <f t="shared" si="0"/>
        <v>0</v>
      </c>
      <c r="G10" s="28"/>
      <c r="H10" s="28"/>
      <c r="I10" s="28"/>
      <c r="J10" s="27"/>
      <c r="K10" s="13"/>
      <c r="L10" s="13"/>
      <c r="M10" s="13"/>
      <c r="N10" s="14"/>
      <c r="O10" s="13"/>
      <c r="P10" s="13"/>
      <c r="Q10" s="12"/>
      <c r="R10" s="13"/>
      <c r="S10" s="21">
        <f>R10+N10+J10+F10</f>
        <v>0</v>
      </c>
    </row>
    <row r="11" spans="2:19" ht="15.75" x14ac:dyDescent="0.25">
      <c r="B11" s="4" t="s">
        <v>55</v>
      </c>
      <c r="C11" s="50"/>
      <c r="D11" s="50"/>
      <c r="E11" s="50"/>
      <c r="F11" s="14">
        <f t="shared" si="0"/>
        <v>0</v>
      </c>
      <c r="G11" s="28"/>
      <c r="H11" s="28"/>
      <c r="I11" s="28"/>
      <c r="J11" s="27"/>
      <c r="K11" s="13"/>
      <c r="L11" s="13"/>
      <c r="M11" s="13"/>
      <c r="N11" s="14"/>
      <c r="O11" s="13"/>
      <c r="P11" s="13"/>
      <c r="Q11" s="12"/>
      <c r="R11" s="13"/>
      <c r="S11" s="21">
        <f t="shared" ref="S11:S28" si="1">R11+N11+J11+F11</f>
        <v>0</v>
      </c>
    </row>
    <row r="12" spans="2:19" ht="15.75" x14ac:dyDescent="0.25">
      <c r="B12" s="6" t="s">
        <v>78</v>
      </c>
      <c r="C12" s="50">
        <v>4</v>
      </c>
      <c r="D12" s="50"/>
      <c r="E12" s="50"/>
      <c r="F12" s="14">
        <f t="shared" si="0"/>
        <v>4</v>
      </c>
      <c r="G12" s="28"/>
      <c r="H12" s="28"/>
      <c r="I12" s="28"/>
      <c r="J12" s="27"/>
      <c r="K12" s="13"/>
      <c r="L12" s="13"/>
      <c r="M12" s="13"/>
      <c r="N12" s="14"/>
      <c r="O12" s="13"/>
      <c r="P12" s="13"/>
      <c r="Q12" s="12"/>
      <c r="R12" s="13"/>
      <c r="S12" s="21">
        <f t="shared" si="1"/>
        <v>4</v>
      </c>
    </row>
    <row r="13" spans="2:19" ht="15.75" x14ac:dyDescent="0.25">
      <c r="B13" s="4" t="s">
        <v>56</v>
      </c>
      <c r="C13" s="50"/>
      <c r="D13" s="50">
        <v>1</v>
      </c>
      <c r="E13" s="50"/>
      <c r="F13" s="14">
        <f t="shared" si="0"/>
        <v>1</v>
      </c>
      <c r="G13" s="28"/>
      <c r="H13" s="28"/>
      <c r="I13" s="28"/>
      <c r="J13" s="27"/>
      <c r="K13" s="13"/>
      <c r="L13" s="13"/>
      <c r="M13" s="13"/>
      <c r="N13" s="14"/>
      <c r="O13" s="13"/>
      <c r="P13" s="13"/>
      <c r="Q13" s="12"/>
      <c r="R13" s="13"/>
      <c r="S13" s="21">
        <f t="shared" si="1"/>
        <v>1</v>
      </c>
    </row>
    <row r="14" spans="2:19" ht="15.75" x14ac:dyDescent="0.25">
      <c r="B14" s="4" t="s">
        <v>57</v>
      </c>
      <c r="C14" s="50">
        <v>1</v>
      </c>
      <c r="D14" s="50"/>
      <c r="E14" s="50"/>
      <c r="F14" s="14">
        <f t="shared" si="0"/>
        <v>1</v>
      </c>
      <c r="G14" s="28"/>
      <c r="H14" s="28"/>
      <c r="I14" s="28"/>
      <c r="J14" s="27"/>
      <c r="K14" s="13"/>
      <c r="L14" s="13"/>
      <c r="M14" s="13"/>
      <c r="N14" s="14"/>
      <c r="O14" s="13"/>
      <c r="P14" s="13"/>
      <c r="Q14" s="12"/>
      <c r="R14" s="13"/>
      <c r="S14" s="21">
        <f t="shared" si="1"/>
        <v>1</v>
      </c>
    </row>
    <row r="15" spans="2:19" ht="15.75" x14ac:dyDescent="0.25">
      <c r="B15" s="4" t="s">
        <v>58</v>
      </c>
      <c r="C15" s="50"/>
      <c r="D15" s="50"/>
      <c r="E15" s="50"/>
      <c r="F15" s="14">
        <f t="shared" si="0"/>
        <v>0</v>
      </c>
      <c r="G15" s="28"/>
      <c r="H15" s="28"/>
      <c r="I15" s="28"/>
      <c r="J15" s="27"/>
      <c r="K15" s="13"/>
      <c r="L15" s="13"/>
      <c r="M15" s="13"/>
      <c r="N15" s="14"/>
      <c r="O15" s="13"/>
      <c r="P15" s="13"/>
      <c r="Q15" s="12"/>
      <c r="R15" s="13"/>
      <c r="S15" s="21">
        <f t="shared" si="1"/>
        <v>0</v>
      </c>
    </row>
    <row r="16" spans="2:19" ht="15.75" x14ac:dyDescent="0.25">
      <c r="B16" s="4" t="s">
        <v>59</v>
      </c>
      <c r="C16" s="50"/>
      <c r="D16" s="50"/>
      <c r="E16" s="50">
        <v>1</v>
      </c>
      <c r="F16" s="14">
        <f t="shared" si="0"/>
        <v>1</v>
      </c>
      <c r="G16" s="28"/>
      <c r="H16" s="28"/>
      <c r="I16" s="28"/>
      <c r="J16" s="27"/>
      <c r="K16" s="13"/>
      <c r="L16" s="13"/>
      <c r="M16" s="13"/>
      <c r="N16" s="14"/>
      <c r="O16" s="13"/>
      <c r="P16" s="13"/>
      <c r="Q16" s="12"/>
      <c r="R16" s="13"/>
      <c r="S16" s="21">
        <f t="shared" si="1"/>
        <v>1</v>
      </c>
    </row>
    <row r="17" spans="2:19" ht="15.75" x14ac:dyDescent="0.25">
      <c r="B17" s="4" t="s">
        <v>60</v>
      </c>
      <c r="C17" s="50"/>
      <c r="D17" s="50"/>
      <c r="E17" s="50"/>
      <c r="F17" s="14">
        <f t="shared" si="0"/>
        <v>0</v>
      </c>
      <c r="G17" s="28"/>
      <c r="H17" s="28"/>
      <c r="I17" s="28"/>
      <c r="J17" s="27"/>
      <c r="K17" s="13"/>
      <c r="L17" s="13"/>
      <c r="M17" s="13"/>
      <c r="N17" s="14"/>
      <c r="O17" s="13"/>
      <c r="P17" s="13"/>
      <c r="Q17" s="12"/>
      <c r="R17" s="13"/>
      <c r="S17" s="21">
        <f t="shared" si="1"/>
        <v>0</v>
      </c>
    </row>
    <row r="18" spans="2:19" ht="15.75" x14ac:dyDescent="0.25">
      <c r="B18" s="6" t="s">
        <v>77</v>
      </c>
      <c r="C18" s="50"/>
      <c r="D18" s="50"/>
      <c r="E18" s="50"/>
      <c r="F18" s="14">
        <f t="shared" si="0"/>
        <v>0</v>
      </c>
      <c r="G18" s="28"/>
      <c r="H18" s="28"/>
      <c r="I18" s="28"/>
      <c r="J18" s="27"/>
      <c r="K18" s="13"/>
      <c r="L18" s="13"/>
      <c r="M18" s="13"/>
      <c r="N18" s="14"/>
      <c r="O18" s="13"/>
      <c r="P18" s="13"/>
      <c r="Q18" s="12"/>
      <c r="R18" s="13"/>
      <c r="S18" s="21">
        <f t="shared" si="1"/>
        <v>0</v>
      </c>
    </row>
    <row r="19" spans="2:19" ht="15.75" x14ac:dyDescent="0.25">
      <c r="B19" s="7" t="s">
        <v>76</v>
      </c>
      <c r="C19" s="50">
        <v>1</v>
      </c>
      <c r="D19" s="50"/>
      <c r="E19" s="50"/>
      <c r="F19" s="14">
        <f t="shared" si="0"/>
        <v>1</v>
      </c>
      <c r="G19" s="28">
        <v>2</v>
      </c>
      <c r="H19" s="28"/>
      <c r="I19" s="28"/>
      <c r="J19" s="27">
        <v>2</v>
      </c>
      <c r="K19" s="13"/>
      <c r="L19" s="13"/>
      <c r="M19" s="13"/>
      <c r="N19" s="14"/>
      <c r="O19" s="13"/>
      <c r="P19" s="13"/>
      <c r="Q19" s="12"/>
      <c r="R19" s="13"/>
      <c r="S19" s="21">
        <f t="shared" si="1"/>
        <v>3</v>
      </c>
    </row>
    <row r="20" spans="2:19" ht="15.75" x14ac:dyDescent="0.25">
      <c r="B20" s="7" t="s">
        <v>75</v>
      </c>
      <c r="C20" s="50"/>
      <c r="D20" s="50"/>
      <c r="E20" s="50"/>
      <c r="F20" s="14">
        <f t="shared" si="0"/>
        <v>0</v>
      </c>
      <c r="G20" s="28"/>
      <c r="H20" s="28"/>
      <c r="I20" s="28"/>
      <c r="J20" s="27"/>
      <c r="K20" s="13"/>
      <c r="L20" s="13"/>
      <c r="M20" s="13"/>
      <c r="N20" s="14"/>
      <c r="O20" s="13"/>
      <c r="P20" s="13"/>
      <c r="Q20" s="12"/>
      <c r="R20" s="13"/>
      <c r="S20" s="21">
        <f t="shared" si="1"/>
        <v>0</v>
      </c>
    </row>
    <row r="21" spans="2:19" ht="31.5" x14ac:dyDescent="0.25">
      <c r="B21" s="6" t="s">
        <v>61</v>
      </c>
      <c r="C21" s="50"/>
      <c r="D21" s="50"/>
      <c r="E21" s="50"/>
      <c r="F21" s="14">
        <f t="shared" si="0"/>
        <v>0</v>
      </c>
      <c r="G21" s="28"/>
      <c r="H21" s="28"/>
      <c r="I21" s="28"/>
      <c r="J21" s="27"/>
      <c r="K21" s="13"/>
      <c r="L21" s="13"/>
      <c r="M21" s="13"/>
      <c r="N21" s="14"/>
      <c r="O21" s="13"/>
      <c r="P21" s="13"/>
      <c r="Q21" s="12"/>
      <c r="R21" s="13"/>
      <c r="S21" s="21">
        <f t="shared" si="1"/>
        <v>0</v>
      </c>
    </row>
    <row r="22" spans="2:19" ht="31.5" x14ac:dyDescent="0.25">
      <c r="B22" s="6" t="s">
        <v>62</v>
      </c>
      <c r="C22" s="50">
        <v>2</v>
      </c>
      <c r="D22" s="50"/>
      <c r="E22" s="50"/>
      <c r="F22" s="14">
        <f t="shared" si="0"/>
        <v>2</v>
      </c>
      <c r="G22" s="28">
        <v>1</v>
      </c>
      <c r="H22" s="28"/>
      <c r="I22" s="28"/>
      <c r="J22" s="27">
        <v>1</v>
      </c>
      <c r="K22" s="13"/>
      <c r="L22" s="13"/>
      <c r="M22" s="13"/>
      <c r="N22" s="14"/>
      <c r="O22" s="13"/>
      <c r="P22" s="13"/>
      <c r="Q22" s="12"/>
      <c r="R22" s="13"/>
      <c r="S22" s="21">
        <f t="shared" si="1"/>
        <v>3</v>
      </c>
    </row>
    <row r="23" spans="2:19" ht="15.75" x14ac:dyDescent="0.25">
      <c r="B23" s="6" t="s">
        <v>63</v>
      </c>
      <c r="C23" s="50"/>
      <c r="D23" s="50">
        <v>3</v>
      </c>
      <c r="E23" s="50"/>
      <c r="F23" s="14">
        <f t="shared" si="0"/>
        <v>3</v>
      </c>
      <c r="G23" s="28">
        <v>2</v>
      </c>
      <c r="H23" s="28"/>
      <c r="I23" s="28"/>
      <c r="J23" s="27">
        <v>2</v>
      </c>
      <c r="K23" s="13"/>
      <c r="L23" s="13"/>
      <c r="M23" s="13"/>
      <c r="N23" s="14"/>
      <c r="O23" s="13"/>
      <c r="P23" s="13"/>
      <c r="Q23" s="12"/>
      <c r="R23" s="13"/>
      <c r="S23" s="21">
        <f t="shared" si="1"/>
        <v>5</v>
      </c>
    </row>
    <row r="24" spans="2:19" ht="31.5" x14ac:dyDescent="0.25">
      <c r="B24" s="6" t="s">
        <v>64</v>
      </c>
      <c r="C24" s="50">
        <v>6</v>
      </c>
      <c r="D24" s="50">
        <v>2</v>
      </c>
      <c r="E24" s="50">
        <v>1</v>
      </c>
      <c r="F24" s="14">
        <f t="shared" si="0"/>
        <v>9</v>
      </c>
      <c r="G24" s="28">
        <v>2</v>
      </c>
      <c r="H24" s="28">
        <v>3</v>
      </c>
      <c r="I24" s="28">
        <v>2</v>
      </c>
      <c r="J24" s="27">
        <v>7</v>
      </c>
      <c r="K24" s="13"/>
      <c r="L24" s="13"/>
      <c r="M24" s="13"/>
      <c r="N24" s="14"/>
      <c r="O24" s="13"/>
      <c r="P24" s="13"/>
      <c r="Q24" s="12"/>
      <c r="R24" s="13"/>
      <c r="S24" s="21">
        <f t="shared" si="1"/>
        <v>16</v>
      </c>
    </row>
    <row r="25" spans="2:19" ht="15.75" x14ac:dyDescent="0.25">
      <c r="B25" s="6" t="s">
        <v>65</v>
      </c>
      <c r="C25" s="50"/>
      <c r="D25" s="50"/>
      <c r="E25" s="50"/>
      <c r="F25" s="14">
        <f t="shared" si="0"/>
        <v>0</v>
      </c>
      <c r="G25" s="28"/>
      <c r="H25" s="28"/>
      <c r="I25" s="28"/>
      <c r="J25" s="27"/>
      <c r="K25" s="13"/>
      <c r="L25" s="13"/>
      <c r="M25" s="13"/>
      <c r="N25" s="14"/>
      <c r="O25" s="13"/>
      <c r="P25" s="13"/>
      <c r="Q25" s="12"/>
      <c r="R25" s="13"/>
      <c r="S25" s="21">
        <f t="shared" si="1"/>
        <v>0</v>
      </c>
    </row>
    <row r="26" spans="2:19" ht="31.5" x14ac:dyDescent="0.25">
      <c r="B26" s="6" t="s">
        <v>74</v>
      </c>
      <c r="C26" s="50">
        <v>3</v>
      </c>
      <c r="D26" s="50">
        <v>1</v>
      </c>
      <c r="E26" s="50"/>
      <c r="F26" s="14">
        <f t="shared" si="0"/>
        <v>4</v>
      </c>
      <c r="G26" s="28">
        <v>1</v>
      </c>
      <c r="H26" s="28"/>
      <c r="I26" s="28"/>
      <c r="J26" s="27">
        <v>1</v>
      </c>
      <c r="K26" s="13"/>
      <c r="L26" s="13"/>
      <c r="M26" s="13"/>
      <c r="N26" s="14"/>
      <c r="O26" s="13"/>
      <c r="P26" s="13"/>
      <c r="Q26" s="12"/>
      <c r="R26" s="13"/>
      <c r="S26" s="21">
        <f t="shared" si="1"/>
        <v>5</v>
      </c>
    </row>
    <row r="27" spans="2:19" ht="15.75" x14ac:dyDescent="0.25">
      <c r="B27" s="6" t="s">
        <v>66</v>
      </c>
      <c r="C27" s="50"/>
      <c r="D27" s="50"/>
      <c r="E27" s="50"/>
      <c r="F27" s="14">
        <f t="shared" si="0"/>
        <v>0</v>
      </c>
      <c r="G27" s="28"/>
      <c r="H27" s="28">
        <v>5</v>
      </c>
      <c r="I27" s="28"/>
      <c r="J27" s="27">
        <v>5</v>
      </c>
      <c r="K27" s="13"/>
      <c r="L27" s="13"/>
      <c r="M27" s="13"/>
      <c r="N27" s="14"/>
      <c r="O27" s="13"/>
      <c r="P27" s="13"/>
      <c r="Q27" s="12"/>
      <c r="R27" s="13"/>
      <c r="S27" s="21">
        <f t="shared" si="1"/>
        <v>5</v>
      </c>
    </row>
    <row r="28" spans="2:19" ht="15.75" x14ac:dyDescent="0.25">
      <c r="B28" s="4" t="s">
        <v>67</v>
      </c>
      <c r="C28" s="50"/>
      <c r="D28" s="50"/>
      <c r="E28" s="50"/>
      <c r="F28" s="14">
        <f t="shared" si="0"/>
        <v>0</v>
      </c>
      <c r="G28" s="28"/>
      <c r="H28" s="28">
        <v>2</v>
      </c>
      <c r="I28" s="28">
        <v>1</v>
      </c>
      <c r="J28" s="27">
        <v>3</v>
      </c>
      <c r="K28" s="13"/>
      <c r="L28" s="13"/>
      <c r="M28" s="13"/>
      <c r="N28" s="14"/>
      <c r="O28" s="13"/>
      <c r="P28" s="13"/>
      <c r="Q28" s="34"/>
      <c r="R28" s="13"/>
      <c r="S28" s="21">
        <f t="shared" si="1"/>
        <v>3</v>
      </c>
    </row>
    <row r="29" spans="2:19" ht="15.75" x14ac:dyDescent="0.25">
      <c r="B29" s="24" t="s">
        <v>5</v>
      </c>
      <c r="C29" s="18">
        <f t="shared" ref="C29:J29" si="2">SUM(C8:C28)</f>
        <v>17</v>
      </c>
      <c r="D29" s="18">
        <f t="shared" si="2"/>
        <v>7</v>
      </c>
      <c r="E29" s="18">
        <f t="shared" si="2"/>
        <v>2</v>
      </c>
      <c r="F29" s="18">
        <f t="shared" si="2"/>
        <v>26</v>
      </c>
      <c r="G29" s="18">
        <f t="shared" si="2"/>
        <v>8</v>
      </c>
      <c r="H29" s="18">
        <f t="shared" si="2"/>
        <v>10</v>
      </c>
      <c r="I29" s="18">
        <f t="shared" si="2"/>
        <v>3</v>
      </c>
      <c r="J29" s="18">
        <f t="shared" si="2"/>
        <v>21</v>
      </c>
      <c r="K29" s="18">
        <f>SUM(K22:K28)</f>
        <v>0</v>
      </c>
      <c r="L29" s="18">
        <f>SUM(L22:L28)</f>
        <v>0</v>
      </c>
      <c r="M29" s="18">
        <f>SUM(M22:M28)</f>
        <v>0</v>
      </c>
      <c r="N29" s="18">
        <f>SUM(N8:N28)</f>
        <v>0</v>
      </c>
      <c r="O29" s="18">
        <f>SUM(O22:O28)</f>
        <v>0</v>
      </c>
      <c r="P29" s="18">
        <f>SUM(P8:P28)</f>
        <v>0</v>
      </c>
      <c r="Q29" s="18">
        <f>SUM(Q8:Q28)</f>
        <v>0</v>
      </c>
      <c r="R29" s="18">
        <f>SUM(R8:R28)</f>
        <v>0</v>
      </c>
      <c r="S29" s="18">
        <f>SUM(S8:S28)</f>
        <v>47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0"/>
  <sheetViews>
    <sheetView showGridLines="0" view="pageBreakPreview" topLeftCell="A6" zoomScale="85" zoomScaleNormal="45" zoomScaleSheetLayoutView="85" workbookViewId="0">
      <selection activeCell="J14" sqref="J14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21" t="s">
        <v>68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</row>
    <row r="6" spans="2:19" ht="15.75" x14ac:dyDescent="0.25">
      <c r="B6" s="119" t="s">
        <v>79</v>
      </c>
      <c r="C6" s="124" t="s">
        <v>1</v>
      </c>
      <c r="D6" s="124"/>
      <c r="E6" s="124"/>
      <c r="F6" s="124"/>
      <c r="G6" s="124" t="s">
        <v>2</v>
      </c>
      <c r="H6" s="124"/>
      <c r="I6" s="124"/>
      <c r="J6" s="124"/>
      <c r="K6" s="124" t="s">
        <v>3</v>
      </c>
      <c r="L6" s="124"/>
      <c r="M6" s="124"/>
      <c r="N6" s="124"/>
      <c r="O6" s="124" t="s">
        <v>4</v>
      </c>
      <c r="P6" s="124"/>
      <c r="Q6" s="124"/>
      <c r="R6" s="124"/>
      <c r="S6" s="125" t="s">
        <v>5</v>
      </c>
    </row>
    <row r="7" spans="2:19" ht="16.5" thickBot="1" x14ac:dyDescent="0.3">
      <c r="B7" s="120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26"/>
    </row>
    <row r="8" spans="2:19" ht="15.75" x14ac:dyDescent="0.25">
      <c r="B8" s="7" t="s">
        <v>80</v>
      </c>
      <c r="C8" s="12"/>
      <c r="D8" s="12"/>
      <c r="E8" s="12"/>
      <c r="F8" s="21">
        <v>537</v>
      </c>
      <c r="G8" s="12"/>
      <c r="H8" s="12"/>
      <c r="I8" s="12"/>
      <c r="J8" s="18">
        <v>1116</v>
      </c>
      <c r="K8" s="12"/>
      <c r="L8" s="12"/>
      <c r="M8" s="12"/>
      <c r="N8" s="14"/>
      <c r="O8" s="12"/>
      <c r="P8" s="12"/>
      <c r="Q8" s="12"/>
      <c r="R8" s="29"/>
      <c r="S8" s="18">
        <f>F8+J8+N8+Q8</f>
        <v>1653</v>
      </c>
    </row>
    <row r="9" spans="2:19" ht="15.75" x14ac:dyDescent="0.25">
      <c r="B9" s="7" t="s">
        <v>81</v>
      </c>
      <c r="C9" s="12"/>
      <c r="D9" s="12"/>
      <c r="E9" s="12"/>
      <c r="F9" s="21">
        <v>41</v>
      </c>
      <c r="G9" s="12"/>
      <c r="H9" s="12"/>
      <c r="I9" s="12"/>
      <c r="J9" s="21">
        <v>92</v>
      </c>
      <c r="K9" s="12"/>
      <c r="L9" s="12"/>
      <c r="M9" s="12"/>
      <c r="N9" s="14"/>
      <c r="O9" s="12"/>
      <c r="P9" s="12"/>
      <c r="Q9" s="12"/>
      <c r="R9" s="29"/>
      <c r="S9" s="18">
        <f t="shared" ref="S9:S10" si="0">F9+J9+N9+Q9</f>
        <v>133</v>
      </c>
    </row>
    <row r="10" spans="2:19" ht="15.75" x14ac:dyDescent="0.25">
      <c r="B10" s="7" t="s">
        <v>82</v>
      </c>
      <c r="C10" s="12"/>
      <c r="D10" s="12"/>
      <c r="E10" s="12"/>
      <c r="F10" s="21">
        <v>28</v>
      </c>
      <c r="G10" s="12"/>
      <c r="H10" s="12"/>
      <c r="I10" s="12"/>
      <c r="J10" s="21">
        <v>46</v>
      </c>
      <c r="K10" s="12"/>
      <c r="L10" s="12"/>
      <c r="M10" s="12"/>
      <c r="N10" s="14"/>
      <c r="O10" s="12"/>
      <c r="P10" s="12"/>
      <c r="Q10" s="12"/>
      <c r="R10" s="29"/>
      <c r="S10" s="18">
        <f t="shared" si="0"/>
        <v>74</v>
      </c>
    </row>
    <row r="11" spans="2:19" ht="15.75" x14ac:dyDescent="0.25">
      <c r="B11" s="7" t="s">
        <v>83</v>
      </c>
      <c r="C11" s="12"/>
      <c r="D11" s="12"/>
      <c r="E11" s="12"/>
      <c r="F11" s="21">
        <v>5</v>
      </c>
      <c r="G11" s="12"/>
      <c r="H11" s="12"/>
      <c r="I11" s="12"/>
      <c r="J11" s="21"/>
      <c r="K11" s="12"/>
      <c r="L11" s="12"/>
      <c r="M11" s="12"/>
      <c r="N11" s="14"/>
      <c r="O11" s="12"/>
      <c r="P11" s="12"/>
      <c r="Q11" s="12"/>
      <c r="R11" s="29"/>
      <c r="S11" s="18">
        <f>R11+N11+J11+F11</f>
        <v>5</v>
      </c>
    </row>
    <row r="12" spans="2:19" ht="15.75" x14ac:dyDescent="0.25">
      <c r="B12" s="7" t="s">
        <v>84</v>
      </c>
      <c r="C12" s="12"/>
      <c r="D12" s="12"/>
      <c r="E12" s="12"/>
      <c r="F12" s="21">
        <v>0</v>
      </c>
      <c r="G12" s="12"/>
      <c r="H12" s="12"/>
      <c r="I12" s="12"/>
      <c r="J12" s="21">
        <v>4</v>
      </c>
      <c r="K12" s="12"/>
      <c r="L12" s="12"/>
      <c r="M12" s="12"/>
      <c r="N12" s="14"/>
      <c r="O12" s="12"/>
      <c r="P12" s="12"/>
      <c r="Q12" s="12"/>
      <c r="R12" s="29"/>
      <c r="S12" s="18">
        <f>R12+N12+J12+F12</f>
        <v>4</v>
      </c>
    </row>
    <row r="13" spans="2:19" ht="15.75" x14ac:dyDescent="0.25">
      <c r="B13" s="7" t="s">
        <v>85</v>
      </c>
      <c r="C13" s="12"/>
      <c r="D13" s="12"/>
      <c r="E13" s="12"/>
      <c r="F13" s="21">
        <v>8</v>
      </c>
      <c r="G13" s="12"/>
      <c r="H13" s="12"/>
      <c r="I13" s="12"/>
      <c r="J13" s="21">
        <v>10</v>
      </c>
      <c r="K13" s="12"/>
      <c r="L13" s="12"/>
      <c r="M13" s="12"/>
      <c r="N13" s="14"/>
      <c r="O13" s="12"/>
      <c r="P13" s="12"/>
      <c r="Q13" s="12"/>
      <c r="R13" s="29"/>
      <c r="S13" s="18">
        <f>R13+N13+J13+F13</f>
        <v>18</v>
      </c>
    </row>
    <row r="14" spans="2:19" ht="15.75" x14ac:dyDescent="0.25">
      <c r="B14" s="24" t="s">
        <v>5</v>
      </c>
      <c r="C14" s="18">
        <f>SUM(C8:C13)</f>
        <v>0</v>
      </c>
      <c r="D14" s="18">
        <f>SUM(D8:D13)</f>
        <v>0</v>
      </c>
      <c r="E14" s="18">
        <f>SUM(E8:E13)</f>
        <v>0</v>
      </c>
      <c r="F14" s="18">
        <f>SUM(F8:F13)</f>
        <v>619</v>
      </c>
      <c r="G14" s="18"/>
      <c r="H14" s="18"/>
      <c r="I14" s="18"/>
      <c r="J14" s="18">
        <f>SUM(J8:J13)</f>
        <v>1268</v>
      </c>
      <c r="K14" s="18"/>
      <c r="L14" s="18"/>
      <c r="M14" s="18"/>
      <c r="N14" s="18"/>
      <c r="O14" s="18"/>
      <c r="P14" s="18"/>
      <c r="Q14" s="18"/>
      <c r="R14" s="18"/>
      <c r="S14" s="18">
        <f>SUM(S8:S13)</f>
        <v>1887</v>
      </c>
    </row>
    <row r="15" spans="2:19" x14ac:dyDescent="0.25">
      <c r="B15"/>
    </row>
    <row r="16" spans="2:19" x14ac:dyDescent="0.25">
      <c r="B16"/>
    </row>
    <row r="17" spans="2:19" x14ac:dyDescent="0.25">
      <c r="B17"/>
    </row>
    <row r="18" spans="2:19" x14ac:dyDescent="0.25">
      <c r="B18"/>
    </row>
    <row r="19" spans="2:19" x14ac:dyDescent="0.25">
      <c r="B19"/>
    </row>
    <row r="20" spans="2:19" ht="15.75" x14ac:dyDescent="0.25"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2:19" ht="15.75" x14ac:dyDescent="0.25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2:19" ht="15.75" x14ac:dyDescent="0.25"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2:19" ht="15.75" x14ac:dyDescent="0.25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2:19" ht="15.75" x14ac:dyDescent="0.25"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2:19" ht="15.75" x14ac:dyDescent="0.25"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19" ht="15.75" x14ac:dyDescent="0.25"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2:19" ht="15.75" x14ac:dyDescent="0.25"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2:19" ht="15.75" x14ac:dyDescent="0.25"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2:19" ht="15.75" x14ac:dyDescent="0.2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2:19" ht="15.75" x14ac:dyDescent="0.25"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2:19" ht="15.75" x14ac:dyDescent="0.2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2:19" ht="15.75" x14ac:dyDescent="0.25"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</row>
    <row r="33" spans="2:19" ht="15.75" x14ac:dyDescent="0.25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2:19" ht="15.75" x14ac:dyDescent="0.25"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2:19" ht="15.75" x14ac:dyDescent="0.2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19" ht="15.75" x14ac:dyDescent="0.2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ht="15.75" x14ac:dyDescent="0.2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2:19" ht="15.75" x14ac:dyDescent="0.25"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2:19" ht="15.75" x14ac:dyDescent="0.25"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2:19" ht="15.75" x14ac:dyDescent="0.25"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2:19" ht="15.75" x14ac:dyDescent="0.25">
      <c r="B41" s="3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ht="15.75" x14ac:dyDescent="0.25"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19" ht="15.75" x14ac:dyDescent="0.25">
      <c r="B43" s="3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2:19" ht="15.75" x14ac:dyDescent="0.25"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2:19" ht="15.75" x14ac:dyDescent="0.25">
      <c r="B45" s="3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2:19" ht="15.75" x14ac:dyDescent="0.25">
      <c r="B46" s="38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2:19" ht="15.75" x14ac:dyDescent="0.25">
      <c r="B47" s="3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2:19" ht="15.75" x14ac:dyDescent="0.25"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  <row r="49" spans="2:19" ht="15.75" x14ac:dyDescent="0.25">
      <c r="B49" s="3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</row>
    <row r="50" spans="2:19" ht="15.75" x14ac:dyDescent="0.25">
      <c r="B50" s="38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</sheetData>
  <mergeCells count="7">
    <mergeCell ref="B5:S5"/>
    <mergeCell ref="B6:B7"/>
    <mergeCell ref="C6:F6"/>
    <mergeCell ref="G6:J6"/>
    <mergeCell ref="K6:N6"/>
    <mergeCell ref="O6:R6"/>
    <mergeCell ref="S6:S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B4" sqref="B4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21" t="s">
        <v>69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</row>
    <row r="6" spans="2:19" ht="15.75" x14ac:dyDescent="0.25">
      <c r="B6" s="119" t="s">
        <v>79</v>
      </c>
      <c r="C6" s="124" t="s">
        <v>1</v>
      </c>
      <c r="D6" s="124"/>
      <c r="E6" s="124"/>
      <c r="F6" s="124"/>
      <c r="G6" s="124" t="s">
        <v>2</v>
      </c>
      <c r="H6" s="124"/>
      <c r="I6" s="124"/>
      <c r="J6" s="124"/>
      <c r="K6" s="124" t="s">
        <v>3</v>
      </c>
      <c r="L6" s="124"/>
      <c r="M6" s="124"/>
      <c r="N6" s="124"/>
      <c r="O6" s="124" t="s">
        <v>4</v>
      </c>
      <c r="P6" s="124"/>
      <c r="Q6" s="124"/>
      <c r="R6" s="124"/>
      <c r="S6" s="125" t="s">
        <v>5</v>
      </c>
    </row>
    <row r="7" spans="2:19" ht="16.5" thickBot="1" x14ac:dyDescent="0.3">
      <c r="B7" s="120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26"/>
    </row>
    <row r="8" spans="2:19" ht="15.75" x14ac:dyDescent="0.25">
      <c r="B8" s="15" t="s">
        <v>70</v>
      </c>
      <c r="C8" s="39">
        <v>31</v>
      </c>
      <c r="D8" s="39">
        <v>170</v>
      </c>
      <c r="E8" s="42">
        <v>862</v>
      </c>
      <c r="F8" s="14">
        <f>SUM(C8:E8)</f>
        <v>1063</v>
      </c>
      <c r="G8" s="30">
        <v>986</v>
      </c>
      <c r="H8" s="30">
        <v>1782</v>
      </c>
      <c r="I8" s="30">
        <v>185</v>
      </c>
      <c r="J8" s="8">
        <f>G8+H8+I8</f>
        <v>2953</v>
      </c>
      <c r="K8" s="22"/>
      <c r="L8" s="19"/>
      <c r="M8" s="19"/>
      <c r="N8" s="14"/>
      <c r="O8" s="45"/>
      <c r="P8" s="45"/>
      <c r="Q8" s="48"/>
      <c r="R8" s="13"/>
      <c r="S8" s="10">
        <f>+SUM(R8,N8,J8,F8)</f>
        <v>4016</v>
      </c>
    </row>
    <row r="9" spans="2:19" ht="15.75" x14ac:dyDescent="0.25">
      <c r="B9" s="31" t="s">
        <v>71</v>
      </c>
      <c r="C9" s="40">
        <v>10464</v>
      </c>
      <c r="D9" s="40">
        <v>11717</v>
      </c>
      <c r="E9" s="40">
        <v>7803</v>
      </c>
      <c r="F9" s="10">
        <f>SUM(C9:E9)</f>
        <v>29984</v>
      </c>
      <c r="G9" s="32">
        <v>8138</v>
      </c>
      <c r="H9" s="32">
        <v>9126</v>
      </c>
      <c r="I9" s="32">
        <v>5329</v>
      </c>
      <c r="J9" s="8">
        <f t="shared" ref="J9:J11" si="0">G9+H9+I9</f>
        <v>22593</v>
      </c>
      <c r="K9" s="16"/>
      <c r="L9" s="12"/>
      <c r="M9" s="12"/>
      <c r="N9" s="14"/>
      <c r="O9" s="46"/>
      <c r="P9" s="46"/>
      <c r="Q9" s="48"/>
      <c r="R9" s="13"/>
      <c r="S9" s="10">
        <f>R9+N9+J9+F9</f>
        <v>52577</v>
      </c>
    </row>
    <row r="10" spans="2:19" ht="15.75" x14ac:dyDescent="0.25">
      <c r="B10" s="4" t="s">
        <v>72</v>
      </c>
      <c r="C10" s="41">
        <v>329</v>
      </c>
      <c r="D10" s="41">
        <v>68</v>
      </c>
      <c r="E10" s="40">
        <v>308</v>
      </c>
      <c r="F10" s="14">
        <f>SUM(C10:E10)</f>
        <v>705</v>
      </c>
      <c r="G10" s="32">
        <v>363</v>
      </c>
      <c r="H10" s="32">
        <v>555</v>
      </c>
      <c r="I10" s="32">
        <v>60</v>
      </c>
      <c r="J10" s="8">
        <f t="shared" si="0"/>
        <v>978</v>
      </c>
      <c r="K10" s="16"/>
      <c r="L10" s="12"/>
      <c r="M10" s="12"/>
      <c r="N10" s="14"/>
      <c r="O10" s="47"/>
      <c r="P10" s="47"/>
      <c r="Q10" s="45"/>
      <c r="R10" s="13"/>
      <c r="S10" s="10">
        <f>R10+N10+J10+F10</f>
        <v>1683</v>
      </c>
    </row>
    <row r="11" spans="2:19" ht="15" customHeight="1" x14ac:dyDescent="0.25">
      <c r="B11" s="31" t="s">
        <v>73</v>
      </c>
      <c r="C11" s="40">
        <v>525</v>
      </c>
      <c r="D11" s="40">
        <v>742</v>
      </c>
      <c r="E11" s="40">
        <v>2439</v>
      </c>
      <c r="F11" s="10">
        <f>SUM(C11:E11)</f>
        <v>3706</v>
      </c>
      <c r="G11" s="32">
        <v>1520</v>
      </c>
      <c r="H11" s="32">
        <v>4778</v>
      </c>
      <c r="I11" s="32">
        <v>1268</v>
      </c>
      <c r="J11" s="8">
        <f t="shared" si="0"/>
        <v>7566</v>
      </c>
      <c r="K11" s="16"/>
      <c r="L11" s="12"/>
      <c r="M11" s="12"/>
      <c r="N11" s="14"/>
      <c r="O11" s="46"/>
      <c r="P11" s="47"/>
      <c r="Q11" s="48"/>
      <c r="R11" s="13"/>
      <c r="S11" s="10">
        <f>R11+N11+J11+F11</f>
        <v>11272</v>
      </c>
    </row>
    <row r="12" spans="2:19" ht="15.75" x14ac:dyDescent="0.25">
      <c r="B12" s="24" t="s">
        <v>5</v>
      </c>
      <c r="C12" s="18">
        <f t="shared" ref="C12:J12" si="1">SUM(C8:C11)</f>
        <v>11349</v>
      </c>
      <c r="D12" s="18">
        <f t="shared" si="1"/>
        <v>12697</v>
      </c>
      <c r="E12" s="18">
        <f t="shared" si="1"/>
        <v>11412</v>
      </c>
      <c r="F12" s="18">
        <f t="shared" si="1"/>
        <v>35458</v>
      </c>
      <c r="G12" s="18">
        <f t="shared" si="1"/>
        <v>11007</v>
      </c>
      <c r="H12" s="18">
        <f t="shared" si="1"/>
        <v>16241</v>
      </c>
      <c r="I12" s="18">
        <f t="shared" si="1"/>
        <v>6842</v>
      </c>
      <c r="J12" s="18">
        <f t="shared" si="1"/>
        <v>34090</v>
      </c>
      <c r="K12" s="18">
        <f>+SUM(K8)</f>
        <v>0</v>
      </c>
      <c r="L12" s="18">
        <f>+SUM(L8)</f>
        <v>0</v>
      </c>
      <c r="M12" s="18">
        <f>+SUM(M8)</f>
        <v>0</v>
      </c>
      <c r="N12" s="18">
        <f t="shared" ref="N12:S12" si="2">SUM(N8:N11)</f>
        <v>0</v>
      </c>
      <c r="O12" s="18">
        <f t="shared" si="2"/>
        <v>0</v>
      </c>
      <c r="P12" s="18">
        <f t="shared" si="2"/>
        <v>0</v>
      </c>
      <c r="Q12" s="18">
        <f t="shared" si="2"/>
        <v>0</v>
      </c>
      <c r="R12" s="18">
        <f t="shared" si="2"/>
        <v>0</v>
      </c>
      <c r="S12" s="18">
        <f t="shared" si="2"/>
        <v>69548</v>
      </c>
    </row>
    <row r="63" spans="2:26" ht="15" customHeight="1" x14ac:dyDescent="0.25">
      <c r="B63" s="127"/>
      <c r="C63" s="127"/>
      <c r="D63" s="127"/>
      <c r="E63" s="128"/>
      <c r="F63" s="128"/>
      <c r="G63" s="128"/>
      <c r="H63" s="128"/>
      <c r="I63" s="128"/>
      <c r="J63" s="128"/>
      <c r="K63" s="128"/>
      <c r="L63" s="128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pans="2:26" ht="15.75" customHeight="1" x14ac:dyDescent="0.25">
      <c r="B64" s="127"/>
      <c r="C64" s="127"/>
      <c r="D64" s="127"/>
      <c r="E64" s="128"/>
      <c r="F64" s="128"/>
      <c r="G64" s="128"/>
      <c r="H64" s="128"/>
      <c r="I64" s="128"/>
      <c r="J64" s="128"/>
      <c r="K64" s="128"/>
      <c r="L64" s="128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2:26" ht="15" customHeight="1" x14ac:dyDescent="0.25">
      <c r="B65" s="33"/>
      <c r="C65" s="33"/>
      <c r="D65" s="33"/>
      <c r="E65" s="127"/>
      <c r="F65" s="127"/>
      <c r="G65" s="127"/>
      <c r="H65" s="127"/>
      <c r="I65" s="127"/>
      <c r="J65" s="127"/>
      <c r="K65" s="127"/>
      <c r="L65" s="127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2:26" ht="15" customHeight="1" x14ac:dyDescent="0.25">
      <c r="B66" s="33"/>
      <c r="C66" s="33"/>
      <c r="D66" s="33"/>
      <c r="E66" s="127"/>
      <c r="F66" s="127"/>
      <c r="G66" s="127"/>
      <c r="H66" s="127"/>
      <c r="I66" s="127"/>
      <c r="J66" s="127"/>
      <c r="K66" s="127"/>
      <c r="L66" s="127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2:26" ht="15" customHeight="1" x14ac:dyDescent="0.25">
      <c r="B67" s="33"/>
      <c r="C67" s="33"/>
      <c r="D67" s="33"/>
      <c r="E67" s="127"/>
      <c r="F67" s="127"/>
      <c r="G67" s="127"/>
      <c r="H67" s="127"/>
      <c r="I67" s="127"/>
      <c r="J67" s="127"/>
      <c r="K67" s="127"/>
      <c r="L67" s="127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2:26" ht="15" customHeight="1" x14ac:dyDescent="0.25">
      <c r="B68" s="33"/>
      <c r="C68" s="33"/>
      <c r="D68" s="33"/>
      <c r="E68" s="127"/>
      <c r="F68" s="127"/>
      <c r="G68" s="127"/>
      <c r="H68" s="127"/>
      <c r="I68" s="127"/>
      <c r="J68" s="127"/>
      <c r="K68" s="127"/>
      <c r="L68" s="127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2:26" ht="15" customHeight="1" x14ac:dyDescent="0.25">
      <c r="B69" s="33"/>
      <c r="C69" s="33"/>
      <c r="D69" s="33"/>
      <c r="E69" s="127"/>
      <c r="F69" s="127"/>
      <c r="G69" s="127"/>
      <c r="H69" s="127"/>
      <c r="I69" s="127"/>
      <c r="J69" s="127"/>
      <c r="K69" s="127"/>
      <c r="L69" s="127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2:26" ht="15" customHeight="1" x14ac:dyDescent="0.25">
      <c r="B70" s="33"/>
      <c r="C70" s="33"/>
      <c r="D70" s="33"/>
      <c r="E70" s="127"/>
      <c r="F70" s="127"/>
      <c r="G70" s="127"/>
      <c r="H70" s="127"/>
      <c r="I70" s="127"/>
      <c r="J70" s="127"/>
      <c r="K70" s="127"/>
      <c r="L70" s="127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2:26" ht="15.75" customHeight="1" x14ac:dyDescent="0.25">
      <c r="B71" s="33"/>
      <c r="C71" s="33"/>
      <c r="D71" s="33"/>
      <c r="E71" s="127"/>
      <c r="F71" s="127"/>
      <c r="G71" s="127"/>
      <c r="H71" s="127"/>
      <c r="I71" s="127"/>
      <c r="J71" s="127"/>
      <c r="K71" s="127"/>
      <c r="L71" s="127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2:26" ht="15" customHeight="1" x14ac:dyDescent="0.25">
      <c r="B72" s="127"/>
      <c r="C72" s="127"/>
      <c r="D72" s="127"/>
      <c r="E72" s="128"/>
      <c r="F72" s="128"/>
      <c r="G72" s="128"/>
      <c r="H72" s="128"/>
      <c r="I72" s="128"/>
      <c r="J72" s="128"/>
      <c r="K72" s="128"/>
      <c r="L72" s="128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2:26" ht="15.75" customHeight="1" x14ac:dyDescent="0.25">
      <c r="B73" s="127"/>
      <c r="C73" s="127"/>
      <c r="D73" s="127"/>
      <c r="E73" s="128"/>
      <c r="F73" s="128"/>
      <c r="G73" s="128"/>
      <c r="H73" s="128"/>
      <c r="I73" s="128"/>
      <c r="J73" s="128"/>
      <c r="K73" s="128"/>
      <c r="L73" s="128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7BFA09-0F17-4700-BC76-32F73B761138}">
  <ds:schemaRefs>
    <ds:schemaRef ds:uri="http://purl.org/dc/dcmitype/"/>
    <ds:schemaRef ds:uri="b5543330-759f-4a1e-9a80-b73827cce5f6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LICENCIAS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2025-07-16T15:37:24Z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