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segundo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ENEVIAL!$A$1:$AA$36</definedName>
    <definedName name="_xlnm.Print_Area" localSheetId="0">'LICENCIA DE CONDUCIR'!$A$1:$X$407</definedName>
    <definedName name="_xlnm.Print_Area" localSheetId="4">'TRÁNSITO Y VIALIDAD'!$A$1:$T$105</definedName>
    <definedName name="_xlnm.Print_Area" localSheetId="1">'TRANSPORTE DE CARGA '!$A$4:$T$20</definedName>
    <definedName name="_xlnm.Print_Area" localSheetId="3">'TRANSPORTE DE PASAJEROS'!$A$1:$U$39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J13" i="4" l="1"/>
  <c r="K163" i="1" l="1"/>
  <c r="K74" i="1" l="1"/>
  <c r="K75" i="1"/>
  <c r="K76" i="1"/>
  <c r="K77" i="1"/>
  <c r="K78" i="1"/>
  <c r="K43" i="1" l="1"/>
  <c r="F9" i="5" l="1"/>
  <c r="G208" i="1"/>
  <c r="G352" i="1"/>
  <c r="K352" i="1"/>
  <c r="O352" i="1"/>
  <c r="S352" i="1"/>
  <c r="R353" i="1"/>
  <c r="Q353" i="1"/>
  <c r="P353" i="1"/>
  <c r="N353" i="1"/>
  <c r="M353" i="1"/>
  <c r="L353" i="1"/>
  <c r="J353" i="1"/>
  <c r="I353" i="1"/>
  <c r="H353" i="1"/>
  <c r="F353" i="1"/>
  <c r="E353" i="1"/>
  <c r="D353" i="1"/>
  <c r="S351" i="1"/>
  <c r="O351" i="1"/>
  <c r="K351" i="1"/>
  <c r="G351" i="1"/>
  <c r="S350" i="1"/>
  <c r="O350" i="1"/>
  <c r="K350" i="1"/>
  <c r="G350" i="1"/>
  <c r="S349" i="1"/>
  <c r="O349" i="1"/>
  <c r="K349" i="1"/>
  <c r="G349" i="1"/>
  <c r="S348" i="1"/>
  <c r="O348" i="1"/>
  <c r="K348" i="1"/>
  <c r="G348" i="1"/>
  <c r="S347" i="1"/>
  <c r="O347" i="1"/>
  <c r="K347" i="1"/>
  <c r="G347" i="1"/>
  <c r="S346" i="1"/>
  <c r="O346" i="1"/>
  <c r="K346" i="1"/>
  <c r="G346" i="1"/>
  <c r="S345" i="1"/>
  <c r="O345" i="1"/>
  <c r="K345" i="1"/>
  <c r="G345" i="1"/>
  <c r="S344" i="1"/>
  <c r="O344" i="1"/>
  <c r="K344" i="1"/>
  <c r="G344" i="1"/>
  <c r="S343" i="1"/>
  <c r="O343" i="1"/>
  <c r="K343" i="1"/>
  <c r="G343" i="1"/>
  <c r="S342" i="1"/>
  <c r="O342" i="1"/>
  <c r="K342" i="1"/>
  <c r="G342" i="1"/>
  <c r="S341" i="1"/>
  <c r="O341" i="1"/>
  <c r="K341" i="1"/>
  <c r="G341" i="1"/>
  <c r="O353" i="1" l="1"/>
  <c r="T352" i="1"/>
  <c r="S353" i="1"/>
  <c r="T341" i="1"/>
  <c r="T342" i="1"/>
  <c r="T343" i="1"/>
  <c r="T345" i="1"/>
  <c r="T346" i="1"/>
  <c r="T347" i="1"/>
  <c r="T348" i="1"/>
  <c r="T349" i="1"/>
  <c r="T350" i="1"/>
  <c r="T351" i="1"/>
  <c r="K353" i="1"/>
  <c r="G353" i="1"/>
  <c r="T344" i="1"/>
  <c r="G44" i="1"/>
  <c r="G184" i="1"/>
  <c r="K184" i="1"/>
  <c r="O184" i="1"/>
  <c r="S184" i="1"/>
  <c r="G163" i="1"/>
  <c r="G162" i="1"/>
  <c r="K162" i="1"/>
  <c r="O162" i="1"/>
  <c r="S162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9" i="5"/>
  <c r="R12" i="5" s="1"/>
  <c r="R10" i="5"/>
  <c r="R11" i="5"/>
  <c r="R8" i="5"/>
  <c r="G7" i="1"/>
  <c r="K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405" i="1"/>
  <c r="S404" i="1"/>
  <c r="S403" i="1"/>
  <c r="S402" i="1"/>
  <c r="S394" i="1"/>
  <c r="S393" i="1"/>
  <c r="S392" i="1"/>
  <c r="S391" i="1"/>
  <c r="S390" i="1"/>
  <c r="S383" i="1"/>
  <c r="S382" i="1"/>
  <c r="S381" i="1"/>
  <c r="S380" i="1"/>
  <c r="S379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72" i="1"/>
  <c r="S271" i="1"/>
  <c r="S270" i="1"/>
  <c r="S269" i="1"/>
  <c r="S268" i="1"/>
  <c r="S267" i="1"/>
  <c r="S266" i="1"/>
  <c r="S265" i="1"/>
  <c r="S264" i="1"/>
  <c r="S263" i="1"/>
  <c r="S262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192" i="1"/>
  <c r="S191" i="1"/>
  <c r="S190" i="1"/>
  <c r="S189" i="1"/>
  <c r="S188" i="1"/>
  <c r="S187" i="1"/>
  <c r="S186" i="1"/>
  <c r="S185" i="1"/>
  <c r="S183" i="1"/>
  <c r="S182" i="1"/>
  <c r="S181" i="1"/>
  <c r="S180" i="1"/>
  <c r="S179" i="1"/>
  <c r="S171" i="1"/>
  <c r="S170" i="1"/>
  <c r="S169" i="1"/>
  <c r="S168" i="1"/>
  <c r="S167" i="1"/>
  <c r="S166" i="1"/>
  <c r="S165" i="1"/>
  <c r="S164" i="1"/>
  <c r="S161" i="1"/>
  <c r="S160" i="1"/>
  <c r="S159" i="1"/>
  <c r="S149" i="1"/>
  <c r="S148" i="1"/>
  <c r="S147" i="1"/>
  <c r="S146" i="1"/>
  <c r="S145" i="1"/>
  <c r="S144" i="1"/>
  <c r="S143" i="1"/>
  <c r="S142" i="1"/>
  <c r="S141" i="1"/>
  <c r="S140" i="1"/>
  <c r="S139" i="1"/>
  <c r="S136" i="1"/>
  <c r="S138" i="1"/>
  <c r="S137" i="1"/>
  <c r="S135" i="1"/>
  <c r="S134" i="1"/>
  <c r="S125" i="1"/>
  <c r="S124" i="1"/>
  <c r="S123" i="1"/>
  <c r="S122" i="1"/>
  <c r="S121" i="1"/>
  <c r="S120" i="1"/>
  <c r="S119" i="1"/>
  <c r="S118" i="1"/>
  <c r="S117" i="1"/>
  <c r="S116" i="1"/>
  <c r="S115" i="1"/>
  <c r="S106" i="1"/>
  <c r="S105" i="1"/>
  <c r="S104" i="1"/>
  <c r="S103" i="1"/>
  <c r="S102" i="1"/>
  <c r="S101" i="1"/>
  <c r="S92" i="1"/>
  <c r="S91" i="1"/>
  <c r="S90" i="1"/>
  <c r="S89" i="1"/>
  <c r="S88" i="1"/>
  <c r="S87" i="1"/>
  <c r="S78" i="1"/>
  <c r="S77" i="1"/>
  <c r="S76" i="1"/>
  <c r="S75" i="1"/>
  <c r="S74" i="1"/>
  <c r="S73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3" i="1"/>
  <c r="S42" i="1"/>
  <c r="S41" i="1"/>
  <c r="O145" i="1"/>
  <c r="O160" i="1"/>
  <c r="O161" i="1"/>
  <c r="O164" i="1"/>
  <c r="O165" i="1"/>
  <c r="O166" i="1"/>
  <c r="O167" i="1"/>
  <c r="O168" i="1"/>
  <c r="O169" i="1"/>
  <c r="O170" i="1"/>
  <c r="O171" i="1"/>
  <c r="O159" i="1"/>
  <c r="T353" i="1" l="1"/>
  <c r="T184" i="1"/>
  <c r="T162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263" i="1" l="1"/>
  <c r="O264" i="1"/>
  <c r="O265" i="1"/>
  <c r="O266" i="1"/>
  <c r="O267" i="1"/>
  <c r="O268" i="1"/>
  <c r="O269" i="1"/>
  <c r="O270" i="1"/>
  <c r="O271" i="1"/>
  <c r="O272" i="1"/>
  <c r="O262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242" i="1"/>
  <c r="O243" i="1"/>
  <c r="O244" i="1"/>
  <c r="O245" i="1"/>
  <c r="O246" i="1"/>
  <c r="O247" i="1"/>
  <c r="O248" i="1"/>
  <c r="O249" i="1"/>
  <c r="O250" i="1"/>
  <c r="O251" i="1"/>
  <c r="O252" i="1"/>
  <c r="O253" i="1"/>
  <c r="O24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81" i="1"/>
  <c r="O302" i="1"/>
  <c r="O303" i="1"/>
  <c r="O304" i="1"/>
  <c r="O305" i="1"/>
  <c r="O306" i="1"/>
  <c r="O307" i="1"/>
  <c r="O308" i="1"/>
  <c r="O309" i="1"/>
  <c r="O310" i="1"/>
  <c r="O311" i="1"/>
  <c r="O312" i="1"/>
  <c r="O301" i="1"/>
  <c r="O321" i="1"/>
  <c r="O322" i="1"/>
  <c r="O323" i="1"/>
  <c r="O324" i="1"/>
  <c r="O325" i="1"/>
  <c r="O326" i="1"/>
  <c r="O327" i="1"/>
  <c r="O328" i="1"/>
  <c r="O329" i="1"/>
  <c r="O330" i="1"/>
  <c r="O331" i="1"/>
  <c r="O320" i="1"/>
  <c r="O361" i="1"/>
  <c r="O362" i="1"/>
  <c r="O363" i="1"/>
  <c r="O364" i="1"/>
  <c r="O365" i="1"/>
  <c r="O366" i="1"/>
  <c r="O367" i="1"/>
  <c r="O368" i="1"/>
  <c r="O369" i="1"/>
  <c r="O370" i="1"/>
  <c r="O371" i="1"/>
  <c r="O360" i="1"/>
  <c r="G364" i="1"/>
  <c r="K364" i="1"/>
  <c r="O380" i="1"/>
  <c r="O381" i="1"/>
  <c r="O382" i="1"/>
  <c r="O383" i="1"/>
  <c r="O379" i="1"/>
  <c r="O391" i="1"/>
  <c r="O392" i="1"/>
  <c r="O393" i="1"/>
  <c r="O394" i="1"/>
  <c r="O390" i="1"/>
  <c r="O403" i="1"/>
  <c r="O404" i="1"/>
  <c r="O405" i="1"/>
  <c r="O402" i="1"/>
  <c r="O224" i="1"/>
  <c r="O225" i="1"/>
  <c r="O226" i="1"/>
  <c r="O227" i="1"/>
  <c r="O228" i="1"/>
  <c r="O229" i="1"/>
  <c r="O230" i="1"/>
  <c r="O231" i="1"/>
  <c r="O232" i="1"/>
  <c r="O233" i="1"/>
  <c r="O234" i="1"/>
  <c r="O223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01" i="1"/>
  <c r="O180" i="1"/>
  <c r="O181" i="1"/>
  <c r="O182" i="1"/>
  <c r="O183" i="1"/>
  <c r="O185" i="1"/>
  <c r="O186" i="1"/>
  <c r="O187" i="1"/>
  <c r="O188" i="1"/>
  <c r="O189" i="1"/>
  <c r="O190" i="1"/>
  <c r="O191" i="1"/>
  <c r="O192" i="1"/>
  <c r="O179" i="1"/>
  <c r="O135" i="1"/>
  <c r="O137" i="1"/>
  <c r="O138" i="1"/>
  <c r="O136" i="1"/>
  <c r="O139" i="1"/>
  <c r="O140" i="1"/>
  <c r="O141" i="1"/>
  <c r="O142" i="1"/>
  <c r="O143" i="1"/>
  <c r="O144" i="1"/>
  <c r="O146" i="1"/>
  <c r="O147" i="1"/>
  <c r="O148" i="1"/>
  <c r="O149" i="1"/>
  <c r="O134" i="1"/>
  <c r="O116" i="1"/>
  <c r="O117" i="1"/>
  <c r="O118" i="1"/>
  <c r="O119" i="1"/>
  <c r="O120" i="1"/>
  <c r="O121" i="1"/>
  <c r="O122" i="1"/>
  <c r="O123" i="1"/>
  <c r="O124" i="1"/>
  <c r="O125" i="1"/>
  <c r="O115" i="1"/>
  <c r="O102" i="1"/>
  <c r="O103" i="1"/>
  <c r="O104" i="1"/>
  <c r="O105" i="1"/>
  <c r="O106" i="1"/>
  <c r="O101" i="1"/>
  <c r="O88" i="1"/>
  <c r="O89" i="1"/>
  <c r="O90" i="1"/>
  <c r="O91" i="1"/>
  <c r="O92" i="1"/>
  <c r="O87" i="1"/>
  <c r="O74" i="1"/>
  <c r="O75" i="1"/>
  <c r="O76" i="1"/>
  <c r="O77" i="1"/>
  <c r="O78" i="1"/>
  <c r="O73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41" i="1"/>
  <c r="J15" i="2"/>
  <c r="J14" i="2"/>
  <c r="J13" i="2"/>
  <c r="J12" i="2"/>
  <c r="J11" i="2"/>
  <c r="J29" i="6"/>
  <c r="I29" i="6"/>
  <c r="H29" i="6"/>
  <c r="G29" i="6"/>
  <c r="N12" i="5" l="1"/>
  <c r="T364" i="1"/>
  <c r="K403" i="1"/>
  <c r="K404" i="1"/>
  <c r="K405" i="1"/>
  <c r="K402" i="1"/>
  <c r="K391" i="1"/>
  <c r="K392" i="1"/>
  <c r="K393" i="1"/>
  <c r="K394" i="1"/>
  <c r="K390" i="1"/>
  <c r="K380" i="1"/>
  <c r="K381" i="1"/>
  <c r="K382" i="1"/>
  <c r="K383" i="1"/>
  <c r="K379" i="1"/>
  <c r="K361" i="1"/>
  <c r="K362" i="1"/>
  <c r="K365" i="1"/>
  <c r="K363" i="1"/>
  <c r="K366" i="1"/>
  <c r="K367" i="1"/>
  <c r="K368" i="1"/>
  <c r="K369" i="1"/>
  <c r="K370" i="1"/>
  <c r="K371" i="1"/>
  <c r="K360" i="1"/>
  <c r="K321" i="1"/>
  <c r="K322" i="1"/>
  <c r="K324" i="1"/>
  <c r="K325" i="1"/>
  <c r="K323" i="1"/>
  <c r="K326" i="1"/>
  <c r="K327" i="1"/>
  <c r="K328" i="1"/>
  <c r="K329" i="1"/>
  <c r="K330" i="1"/>
  <c r="K331" i="1"/>
  <c r="K320" i="1"/>
  <c r="K302" i="1"/>
  <c r="K303" i="1"/>
  <c r="K305" i="1"/>
  <c r="K306" i="1"/>
  <c r="K304" i="1"/>
  <c r="K307" i="1"/>
  <c r="K308" i="1"/>
  <c r="K309" i="1"/>
  <c r="K310" i="1"/>
  <c r="K311" i="1"/>
  <c r="K312" i="1"/>
  <c r="K301" i="1"/>
  <c r="K282" i="1"/>
  <c r="K283" i="1"/>
  <c r="K285" i="1"/>
  <c r="K286" i="1"/>
  <c r="K284" i="1"/>
  <c r="K287" i="1"/>
  <c r="K288" i="1"/>
  <c r="K289" i="1"/>
  <c r="K290" i="1"/>
  <c r="K291" i="1"/>
  <c r="K292" i="1"/>
  <c r="K293" i="1"/>
  <c r="K281" i="1"/>
  <c r="K263" i="1"/>
  <c r="K265" i="1"/>
  <c r="K266" i="1"/>
  <c r="K264" i="1"/>
  <c r="K267" i="1"/>
  <c r="K268" i="1"/>
  <c r="K269" i="1"/>
  <c r="K270" i="1"/>
  <c r="K271" i="1"/>
  <c r="K272" i="1"/>
  <c r="K262" i="1"/>
  <c r="K242" i="1"/>
  <c r="K243" i="1"/>
  <c r="K245" i="1"/>
  <c r="K246" i="1"/>
  <c r="K247" i="1"/>
  <c r="K244" i="1"/>
  <c r="K248" i="1"/>
  <c r="K249" i="1"/>
  <c r="K250" i="1"/>
  <c r="K251" i="1"/>
  <c r="K252" i="1"/>
  <c r="K253" i="1"/>
  <c r="K241" i="1"/>
  <c r="K224" i="1"/>
  <c r="K225" i="1"/>
  <c r="K226" i="1"/>
  <c r="K227" i="1"/>
  <c r="K228" i="1"/>
  <c r="K229" i="1"/>
  <c r="K230" i="1"/>
  <c r="K231" i="1"/>
  <c r="K232" i="1"/>
  <c r="K233" i="1"/>
  <c r="K234" i="1"/>
  <c r="K223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01" i="1"/>
  <c r="K180" i="1"/>
  <c r="K181" i="1"/>
  <c r="K182" i="1"/>
  <c r="K183" i="1"/>
  <c r="K185" i="1"/>
  <c r="K186" i="1"/>
  <c r="K187" i="1"/>
  <c r="K188" i="1"/>
  <c r="K189" i="1"/>
  <c r="K190" i="1"/>
  <c r="K191" i="1"/>
  <c r="K192" i="1"/>
  <c r="K179" i="1"/>
  <c r="K160" i="1"/>
  <c r="K161" i="1"/>
  <c r="K164" i="1"/>
  <c r="K165" i="1"/>
  <c r="K166" i="1"/>
  <c r="K167" i="1"/>
  <c r="K168" i="1"/>
  <c r="K169" i="1"/>
  <c r="K170" i="1"/>
  <c r="K171" i="1"/>
  <c r="K159" i="1"/>
  <c r="K135" i="1"/>
  <c r="K137" i="1"/>
  <c r="K138" i="1"/>
  <c r="K136" i="1"/>
  <c r="K139" i="1"/>
  <c r="K140" i="1"/>
  <c r="K141" i="1"/>
  <c r="K142" i="1"/>
  <c r="K143" i="1"/>
  <c r="K144" i="1"/>
  <c r="K145" i="1"/>
  <c r="K146" i="1"/>
  <c r="K147" i="1"/>
  <c r="K148" i="1"/>
  <c r="K149" i="1"/>
  <c r="K134" i="1"/>
  <c r="K116" i="1"/>
  <c r="K117" i="1"/>
  <c r="K118" i="1"/>
  <c r="K119" i="1"/>
  <c r="K120" i="1"/>
  <c r="K121" i="1"/>
  <c r="K122" i="1"/>
  <c r="K123" i="1"/>
  <c r="K124" i="1"/>
  <c r="K125" i="1"/>
  <c r="K115" i="1"/>
  <c r="K102" i="1"/>
  <c r="K103" i="1"/>
  <c r="K104" i="1"/>
  <c r="K105" i="1"/>
  <c r="K106" i="1"/>
  <c r="K101" i="1"/>
  <c r="K73" i="1"/>
  <c r="K88" i="1"/>
  <c r="K89" i="1"/>
  <c r="K90" i="1"/>
  <c r="K91" i="1"/>
  <c r="K92" i="1"/>
  <c r="K87" i="1"/>
  <c r="J79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41" i="1"/>
  <c r="I64" i="1"/>
  <c r="H64" i="1"/>
  <c r="I15" i="4"/>
  <c r="H15" i="4"/>
  <c r="G15" i="4"/>
  <c r="J14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63" i="1"/>
  <c r="T63" i="1" s="1"/>
  <c r="G62" i="1"/>
  <c r="T62" i="1" s="1"/>
  <c r="G61" i="1"/>
  <c r="T61" i="1" s="1"/>
  <c r="G60" i="1"/>
  <c r="T60" i="1" s="1"/>
  <c r="F15" i="2"/>
  <c r="S15" i="2" s="1"/>
  <c r="F14" i="2"/>
  <c r="S14" i="2" s="1"/>
  <c r="F13" i="2"/>
  <c r="S13" i="2" s="1"/>
  <c r="F12" i="2"/>
  <c r="S12" i="2" s="1"/>
  <c r="F11" i="2"/>
  <c r="S11" i="2" s="1"/>
  <c r="G394" i="1"/>
  <c r="G393" i="1"/>
  <c r="G392" i="1"/>
  <c r="G391" i="1"/>
  <c r="G390" i="1"/>
  <c r="T7" i="1"/>
  <c r="T14" i="1"/>
  <c r="R16" i="2"/>
  <c r="E16" i="2"/>
  <c r="G16" i="2"/>
  <c r="H16" i="2"/>
  <c r="I16" i="2"/>
  <c r="K16" i="2"/>
  <c r="L16" i="2"/>
  <c r="M16" i="2"/>
  <c r="R395" i="1"/>
  <c r="Q395" i="1"/>
  <c r="P395" i="1"/>
  <c r="N395" i="1"/>
  <c r="M395" i="1"/>
  <c r="L395" i="1"/>
  <c r="J395" i="1"/>
  <c r="I395" i="1"/>
  <c r="H395" i="1"/>
  <c r="F395" i="1"/>
  <c r="E395" i="1"/>
  <c r="D395" i="1"/>
  <c r="K395" i="1"/>
  <c r="G146" i="1"/>
  <c r="G147" i="1"/>
  <c r="G148" i="1"/>
  <c r="G149" i="1"/>
  <c r="G145" i="1"/>
  <c r="G59" i="1"/>
  <c r="T59" i="1" s="1"/>
  <c r="P126" i="1"/>
  <c r="P79" i="1"/>
  <c r="K12" i="5"/>
  <c r="L12" i="5"/>
  <c r="M12" i="5"/>
  <c r="F11" i="5"/>
  <c r="S11" i="5" s="1"/>
  <c r="F10" i="5"/>
  <c r="S10" i="5" s="1"/>
  <c r="S9" i="5"/>
  <c r="F8" i="5"/>
  <c r="S8" i="5" l="1"/>
  <c r="F12" i="5"/>
  <c r="F16" i="2"/>
  <c r="G395" i="1"/>
  <c r="T394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395" i="1"/>
  <c r="T391" i="1"/>
  <c r="T393" i="1"/>
  <c r="T392" i="1"/>
  <c r="S395" i="1"/>
  <c r="T390" i="1"/>
  <c r="T147" i="1"/>
  <c r="T149" i="1"/>
  <c r="T146" i="1"/>
  <c r="T148" i="1"/>
  <c r="T145" i="1"/>
  <c r="T247" i="1"/>
  <c r="T34" i="1" l="1"/>
  <c r="T395" i="1"/>
  <c r="S16" i="2"/>
  <c r="G403" i="1"/>
  <c r="G404" i="1"/>
  <c r="G405" i="1"/>
  <c r="E406" i="1"/>
  <c r="F406" i="1"/>
  <c r="H406" i="1"/>
  <c r="I406" i="1"/>
  <c r="J406" i="1"/>
  <c r="L406" i="1"/>
  <c r="M406" i="1"/>
  <c r="N406" i="1"/>
  <c r="P406" i="1"/>
  <c r="Q406" i="1"/>
  <c r="R406" i="1"/>
  <c r="G380" i="1"/>
  <c r="G381" i="1"/>
  <c r="G382" i="1"/>
  <c r="G383" i="1"/>
  <c r="E384" i="1"/>
  <c r="F384" i="1"/>
  <c r="H384" i="1"/>
  <c r="I384" i="1"/>
  <c r="J384" i="1"/>
  <c r="L384" i="1"/>
  <c r="M384" i="1"/>
  <c r="N384" i="1"/>
  <c r="P384" i="1"/>
  <c r="Q384" i="1"/>
  <c r="R384" i="1"/>
  <c r="G361" i="1"/>
  <c r="G362" i="1"/>
  <c r="G365" i="1"/>
  <c r="G363" i="1"/>
  <c r="G366" i="1"/>
  <c r="G367" i="1"/>
  <c r="G368" i="1"/>
  <c r="G369" i="1"/>
  <c r="G370" i="1"/>
  <c r="G371" i="1"/>
  <c r="E372" i="1"/>
  <c r="F372" i="1"/>
  <c r="H372" i="1"/>
  <c r="I372" i="1"/>
  <c r="J372" i="1"/>
  <c r="L372" i="1"/>
  <c r="M372" i="1"/>
  <c r="N372" i="1"/>
  <c r="P372" i="1"/>
  <c r="Q372" i="1"/>
  <c r="R372" i="1"/>
  <c r="G321" i="1"/>
  <c r="G322" i="1"/>
  <c r="G324" i="1"/>
  <c r="G325" i="1"/>
  <c r="G323" i="1"/>
  <c r="G326" i="1"/>
  <c r="G327" i="1"/>
  <c r="G328" i="1"/>
  <c r="G329" i="1"/>
  <c r="G330" i="1"/>
  <c r="G331" i="1"/>
  <c r="E332" i="1"/>
  <c r="F332" i="1"/>
  <c r="H332" i="1"/>
  <c r="I332" i="1"/>
  <c r="J332" i="1"/>
  <c r="L332" i="1"/>
  <c r="M332" i="1"/>
  <c r="N332" i="1"/>
  <c r="P332" i="1"/>
  <c r="Q332" i="1"/>
  <c r="R332" i="1"/>
  <c r="G302" i="1"/>
  <c r="G303" i="1"/>
  <c r="G305" i="1"/>
  <c r="G306" i="1"/>
  <c r="G304" i="1"/>
  <c r="G307" i="1"/>
  <c r="G308" i="1"/>
  <c r="G309" i="1"/>
  <c r="G310" i="1"/>
  <c r="G311" i="1"/>
  <c r="G312" i="1"/>
  <c r="E313" i="1"/>
  <c r="F313" i="1"/>
  <c r="H313" i="1"/>
  <c r="I313" i="1"/>
  <c r="J313" i="1"/>
  <c r="L313" i="1"/>
  <c r="M313" i="1"/>
  <c r="N313" i="1"/>
  <c r="P313" i="1"/>
  <c r="Q313" i="1"/>
  <c r="R313" i="1"/>
  <c r="G282" i="1"/>
  <c r="G283" i="1"/>
  <c r="G285" i="1"/>
  <c r="G286" i="1"/>
  <c r="G284" i="1"/>
  <c r="G287" i="1"/>
  <c r="G288" i="1"/>
  <c r="G289" i="1"/>
  <c r="G290" i="1"/>
  <c r="G291" i="1"/>
  <c r="G292" i="1"/>
  <c r="G293" i="1"/>
  <c r="E294" i="1"/>
  <c r="F294" i="1"/>
  <c r="H294" i="1"/>
  <c r="I294" i="1"/>
  <c r="J294" i="1"/>
  <c r="L294" i="1"/>
  <c r="M294" i="1"/>
  <c r="N294" i="1"/>
  <c r="P294" i="1"/>
  <c r="Q294" i="1"/>
  <c r="R294" i="1"/>
  <c r="G263" i="1"/>
  <c r="G265" i="1"/>
  <c r="G266" i="1"/>
  <c r="G264" i="1"/>
  <c r="G267" i="1"/>
  <c r="G268" i="1"/>
  <c r="G269" i="1"/>
  <c r="G270" i="1"/>
  <c r="G271" i="1"/>
  <c r="G272" i="1"/>
  <c r="E273" i="1"/>
  <c r="F273" i="1"/>
  <c r="H273" i="1"/>
  <c r="I273" i="1"/>
  <c r="J273" i="1"/>
  <c r="L273" i="1"/>
  <c r="M273" i="1"/>
  <c r="N273" i="1"/>
  <c r="P273" i="1"/>
  <c r="Q273" i="1"/>
  <c r="R273" i="1"/>
  <c r="G242" i="1"/>
  <c r="G243" i="1"/>
  <c r="G245" i="1"/>
  <c r="G246" i="1"/>
  <c r="G244" i="1"/>
  <c r="G248" i="1"/>
  <c r="G249" i="1"/>
  <c r="G250" i="1"/>
  <c r="G251" i="1"/>
  <c r="G252" i="1"/>
  <c r="G253" i="1"/>
  <c r="E254" i="1"/>
  <c r="F254" i="1"/>
  <c r="H254" i="1"/>
  <c r="I254" i="1"/>
  <c r="J254" i="1"/>
  <c r="L254" i="1"/>
  <c r="M254" i="1"/>
  <c r="N254" i="1"/>
  <c r="P254" i="1"/>
  <c r="Q254" i="1"/>
  <c r="R254" i="1"/>
  <c r="G224" i="1"/>
  <c r="G225" i="1"/>
  <c r="G226" i="1"/>
  <c r="G227" i="1"/>
  <c r="G228" i="1"/>
  <c r="G229" i="1"/>
  <c r="G230" i="1"/>
  <c r="G231" i="1"/>
  <c r="G232" i="1"/>
  <c r="G233" i="1"/>
  <c r="G234" i="1"/>
  <c r="E235" i="1"/>
  <c r="F235" i="1"/>
  <c r="H235" i="1"/>
  <c r="I235" i="1"/>
  <c r="J235" i="1"/>
  <c r="L235" i="1"/>
  <c r="M235" i="1"/>
  <c r="N235" i="1"/>
  <c r="P235" i="1"/>
  <c r="Q235" i="1"/>
  <c r="R235" i="1"/>
  <c r="G202" i="1"/>
  <c r="G203" i="1"/>
  <c r="G204" i="1"/>
  <c r="G205" i="1"/>
  <c r="G206" i="1"/>
  <c r="G207" i="1"/>
  <c r="G209" i="1"/>
  <c r="G210" i="1"/>
  <c r="G211" i="1"/>
  <c r="G212" i="1"/>
  <c r="G213" i="1"/>
  <c r="G214" i="1"/>
  <c r="E215" i="1"/>
  <c r="F215" i="1"/>
  <c r="H215" i="1"/>
  <c r="I215" i="1"/>
  <c r="J215" i="1"/>
  <c r="L215" i="1"/>
  <c r="M215" i="1"/>
  <c r="N215" i="1"/>
  <c r="P215" i="1"/>
  <c r="Q215" i="1"/>
  <c r="R215" i="1"/>
  <c r="G180" i="1"/>
  <c r="G181" i="1"/>
  <c r="G182" i="1"/>
  <c r="G183" i="1"/>
  <c r="G185" i="1"/>
  <c r="G186" i="1"/>
  <c r="G187" i="1"/>
  <c r="G188" i="1"/>
  <c r="G189" i="1"/>
  <c r="G190" i="1"/>
  <c r="G191" i="1"/>
  <c r="G192" i="1"/>
  <c r="E193" i="1"/>
  <c r="F193" i="1"/>
  <c r="H193" i="1"/>
  <c r="I193" i="1"/>
  <c r="J193" i="1"/>
  <c r="L193" i="1"/>
  <c r="M193" i="1"/>
  <c r="N193" i="1"/>
  <c r="P193" i="1"/>
  <c r="Q193" i="1"/>
  <c r="R193" i="1"/>
  <c r="G160" i="1"/>
  <c r="G161" i="1"/>
  <c r="G164" i="1"/>
  <c r="G165" i="1"/>
  <c r="G166" i="1"/>
  <c r="G167" i="1"/>
  <c r="G168" i="1"/>
  <c r="G169" i="1"/>
  <c r="G170" i="1"/>
  <c r="G171" i="1"/>
  <c r="E172" i="1"/>
  <c r="F172" i="1"/>
  <c r="H172" i="1"/>
  <c r="I172" i="1"/>
  <c r="J172" i="1"/>
  <c r="L172" i="1"/>
  <c r="M172" i="1"/>
  <c r="N172" i="1"/>
  <c r="P172" i="1"/>
  <c r="Q172" i="1"/>
  <c r="R172" i="1"/>
  <c r="G135" i="1"/>
  <c r="G137" i="1"/>
  <c r="G138" i="1"/>
  <c r="G136" i="1"/>
  <c r="G139" i="1"/>
  <c r="G140" i="1"/>
  <c r="G141" i="1"/>
  <c r="G142" i="1"/>
  <c r="G143" i="1"/>
  <c r="G144" i="1"/>
  <c r="G134" i="1"/>
  <c r="E150" i="1"/>
  <c r="F150" i="1"/>
  <c r="H150" i="1"/>
  <c r="I150" i="1"/>
  <c r="J150" i="1"/>
  <c r="L150" i="1"/>
  <c r="M150" i="1"/>
  <c r="N150" i="1"/>
  <c r="P150" i="1"/>
  <c r="Q150" i="1"/>
  <c r="R150" i="1"/>
  <c r="Q126" i="1"/>
  <c r="R126" i="1"/>
  <c r="G116" i="1"/>
  <c r="G117" i="1"/>
  <c r="G118" i="1"/>
  <c r="G119" i="1"/>
  <c r="G120" i="1"/>
  <c r="G121" i="1"/>
  <c r="G122" i="1"/>
  <c r="G123" i="1"/>
  <c r="G124" i="1"/>
  <c r="G125" i="1"/>
  <c r="E126" i="1"/>
  <c r="F126" i="1"/>
  <c r="H126" i="1"/>
  <c r="I126" i="1"/>
  <c r="J126" i="1"/>
  <c r="L126" i="1"/>
  <c r="M126" i="1"/>
  <c r="N126" i="1"/>
  <c r="G102" i="1"/>
  <c r="G103" i="1"/>
  <c r="G104" i="1"/>
  <c r="G105" i="1"/>
  <c r="G106" i="1"/>
  <c r="E107" i="1"/>
  <c r="F107" i="1"/>
  <c r="H107" i="1"/>
  <c r="I107" i="1"/>
  <c r="J107" i="1"/>
  <c r="L107" i="1"/>
  <c r="M107" i="1"/>
  <c r="N107" i="1"/>
  <c r="P107" i="1"/>
  <c r="Q107" i="1"/>
  <c r="R107" i="1"/>
  <c r="G88" i="1"/>
  <c r="G89" i="1"/>
  <c r="G90" i="1"/>
  <c r="G91" i="1"/>
  <c r="G92" i="1"/>
  <c r="E93" i="1"/>
  <c r="F93" i="1"/>
  <c r="H93" i="1"/>
  <c r="I93" i="1"/>
  <c r="J93" i="1"/>
  <c r="L93" i="1"/>
  <c r="M93" i="1"/>
  <c r="N93" i="1"/>
  <c r="P93" i="1"/>
  <c r="Q93" i="1"/>
  <c r="R93" i="1"/>
  <c r="G74" i="1"/>
  <c r="G75" i="1"/>
  <c r="G76" i="1"/>
  <c r="G77" i="1"/>
  <c r="G78" i="1"/>
  <c r="E79" i="1"/>
  <c r="F79" i="1"/>
  <c r="H79" i="1"/>
  <c r="I79" i="1"/>
  <c r="L79" i="1"/>
  <c r="M79" i="1"/>
  <c r="N79" i="1"/>
  <c r="Q79" i="1"/>
  <c r="R79" i="1"/>
  <c r="G42" i="1"/>
  <c r="T42" i="1" s="1"/>
  <c r="G43" i="1"/>
  <c r="T43" i="1" s="1"/>
  <c r="G45" i="1"/>
  <c r="T45" i="1" s="1"/>
  <c r="G46" i="1"/>
  <c r="T46" i="1" s="1"/>
  <c r="G47" i="1"/>
  <c r="T47" i="1" s="1"/>
  <c r="G48" i="1"/>
  <c r="T48" i="1" s="1"/>
  <c r="G49" i="1"/>
  <c r="T49" i="1" s="1"/>
  <c r="G50" i="1"/>
  <c r="T50" i="1" s="1"/>
  <c r="G51" i="1"/>
  <c r="T51" i="1" s="1"/>
  <c r="G52" i="1"/>
  <c r="T52" i="1" s="1"/>
  <c r="G53" i="1"/>
  <c r="T53" i="1" s="1"/>
  <c r="G54" i="1"/>
  <c r="T54" i="1" s="1"/>
  <c r="G55" i="1"/>
  <c r="T55" i="1" s="1"/>
  <c r="G56" i="1"/>
  <c r="T56" i="1" s="1"/>
  <c r="G57" i="1"/>
  <c r="T57" i="1" s="1"/>
  <c r="G58" i="1"/>
  <c r="T58" i="1" s="1"/>
  <c r="G41" i="1"/>
  <c r="T41" i="1" s="1"/>
  <c r="E64" i="1"/>
  <c r="F64" i="1"/>
  <c r="J64" i="1"/>
  <c r="L64" i="1"/>
  <c r="M64" i="1"/>
  <c r="N64" i="1"/>
  <c r="P64" i="1"/>
  <c r="Q64" i="1"/>
  <c r="R64" i="1"/>
  <c r="D64" i="1"/>
  <c r="T144" i="1" l="1"/>
  <c r="S384" i="1"/>
  <c r="T286" i="1"/>
  <c r="K406" i="1"/>
  <c r="O406" i="1"/>
  <c r="S126" i="1"/>
  <c r="T120" i="1"/>
  <c r="T89" i="1"/>
  <c r="T75" i="1"/>
  <c r="S79" i="1"/>
  <c r="S193" i="1"/>
  <c r="T122" i="1"/>
  <c r="T121" i="1"/>
  <c r="S313" i="1"/>
  <c r="T102" i="1"/>
  <c r="S254" i="1"/>
  <c r="S273" i="1"/>
  <c r="S372" i="1"/>
  <c r="S93" i="1"/>
  <c r="S235" i="1"/>
  <c r="O64" i="1"/>
  <c r="S406" i="1"/>
  <c r="T104" i="1"/>
  <c r="S150" i="1"/>
  <c r="S332" i="1"/>
  <c r="K64" i="1"/>
  <c r="S64" i="1"/>
  <c r="T106" i="1"/>
  <c r="S172" i="1"/>
  <c r="S294" i="1"/>
  <c r="S215" i="1"/>
  <c r="G150" i="1"/>
  <c r="T123" i="1"/>
  <c r="T119" i="1"/>
  <c r="T125" i="1"/>
  <c r="T117" i="1"/>
  <c r="T124" i="1"/>
  <c r="T116" i="1"/>
  <c r="T118" i="1"/>
  <c r="T105" i="1"/>
  <c r="S107" i="1"/>
  <c r="T103" i="1"/>
  <c r="T90" i="1"/>
  <c r="T92" i="1"/>
  <c r="T88" i="1"/>
  <c r="T91" i="1"/>
  <c r="T78" i="1"/>
  <c r="T74" i="1"/>
  <c r="T77" i="1"/>
  <c r="T76" i="1"/>
  <c r="G64" i="1"/>
  <c r="G402" i="1"/>
  <c r="T383" i="1"/>
  <c r="T381" i="1"/>
  <c r="T382" i="1"/>
  <c r="O384" i="1"/>
  <c r="K384" i="1"/>
  <c r="G406" i="1" l="1"/>
  <c r="T402" i="1"/>
  <c r="T64" i="1"/>
  <c r="G379" i="1"/>
  <c r="G384" i="1" s="1"/>
  <c r="D384" i="1"/>
  <c r="O372" i="1"/>
  <c r="K372" i="1"/>
  <c r="G360" i="1" l="1"/>
  <c r="G372" i="1" s="1"/>
  <c r="O332" i="1"/>
  <c r="K332" i="1"/>
  <c r="G320" i="1" l="1"/>
  <c r="G332" i="1" s="1"/>
  <c r="O313" i="1"/>
  <c r="K313" i="1"/>
  <c r="T306" i="1" l="1"/>
  <c r="D313" i="1"/>
  <c r="T304" i="1"/>
  <c r="G301" i="1"/>
  <c r="G313" i="1" s="1"/>
  <c r="O294" i="1"/>
  <c r="K294" i="1"/>
  <c r="G281" i="1" l="1"/>
  <c r="G294" i="1" s="1"/>
  <c r="O273" i="1"/>
  <c r="K273" i="1"/>
  <c r="G262" i="1" l="1"/>
  <c r="G273" i="1" s="1"/>
  <c r="O254" i="1"/>
  <c r="K254" i="1"/>
  <c r="T246" i="1" l="1"/>
  <c r="G241" i="1"/>
  <c r="G254" i="1" s="1"/>
  <c r="O235" i="1"/>
  <c r="K235" i="1"/>
  <c r="D235" i="1" l="1"/>
  <c r="G223" i="1"/>
  <c r="G235" i="1" s="1"/>
  <c r="O215" i="1"/>
  <c r="K215" i="1"/>
  <c r="G201" i="1" l="1"/>
  <c r="G215" i="1" s="1"/>
  <c r="D215" i="1"/>
  <c r="O193" i="1"/>
  <c r="K193" i="1"/>
  <c r="G179" i="1" l="1"/>
  <c r="G193" i="1" s="1"/>
  <c r="O172" i="1"/>
  <c r="K172" i="1"/>
  <c r="G159" i="1" l="1"/>
  <c r="G172" i="1" s="1"/>
  <c r="D172" i="1"/>
  <c r="O150" i="1"/>
  <c r="K150" i="1"/>
  <c r="D150" i="1" l="1"/>
  <c r="O126" i="1"/>
  <c r="K126" i="1"/>
  <c r="D126" i="1" l="1"/>
  <c r="G115" i="1"/>
  <c r="G126" i="1" s="1"/>
  <c r="O107" i="1"/>
  <c r="K107" i="1"/>
  <c r="T115" i="1" l="1"/>
  <c r="T126" i="1" s="1"/>
  <c r="G101" i="1"/>
  <c r="G107" i="1" s="1"/>
  <c r="O93" i="1"/>
  <c r="K93" i="1"/>
  <c r="G87" i="1" l="1"/>
  <c r="G93" i="1" s="1"/>
  <c r="K79" i="1"/>
  <c r="O79" i="1" l="1"/>
  <c r="G73" i="1"/>
  <c r="G79" i="1" l="1"/>
  <c r="T73" i="1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12" i="8" l="1"/>
  <c r="S11" i="8"/>
  <c r="S10" i="8"/>
  <c r="R18" i="8"/>
  <c r="F18" i="8"/>
  <c r="J18" i="8"/>
  <c r="N18" i="8"/>
  <c r="M18" i="8"/>
  <c r="L18" i="8"/>
  <c r="K18" i="8"/>
  <c r="S18" i="8" l="1"/>
  <c r="D406" i="1"/>
  <c r="T405" i="1"/>
  <c r="D372" i="1"/>
  <c r="D332" i="1"/>
  <c r="D294" i="1"/>
  <c r="D273" i="1"/>
  <c r="D254" i="1"/>
  <c r="D193" i="1"/>
  <c r="T403" i="1" l="1"/>
  <c r="T404" i="1"/>
  <c r="T325" i="1"/>
  <c r="T331" i="1"/>
  <c r="T253" i="1"/>
  <c r="T266" i="1"/>
  <c r="T264" i="1"/>
  <c r="T268" i="1"/>
  <c r="T272" i="1"/>
  <c r="T321" i="1"/>
  <c r="T326" i="1"/>
  <c r="T328" i="1"/>
  <c r="T330" i="1"/>
  <c r="T363" i="1"/>
  <c r="T367" i="1"/>
  <c r="T371" i="1"/>
  <c r="T283" i="1"/>
  <c r="T284" i="1"/>
  <c r="T185" i="1"/>
  <c r="T188" i="1"/>
  <c r="T242" i="1"/>
  <c r="T252" i="1"/>
  <c r="T322" i="1"/>
  <c r="T323" i="1"/>
  <c r="T311" i="1"/>
  <c r="T203" i="1"/>
  <c r="T205" i="1"/>
  <c r="T206" i="1"/>
  <c r="T208" i="1"/>
  <c r="T263" i="1"/>
  <c r="T368" i="1"/>
  <c r="T250" i="1"/>
  <c r="T285" i="1"/>
  <c r="T287" i="1"/>
  <c r="T289" i="1"/>
  <c r="T209" i="1"/>
  <c r="T211" i="1"/>
  <c r="T225" i="1"/>
  <c r="T228" i="1"/>
  <c r="T290" i="1"/>
  <c r="T362" i="1"/>
  <c r="T370" i="1"/>
  <c r="T190" i="1"/>
  <c r="T232" i="1"/>
  <c r="T245" i="1"/>
  <c r="T189" i="1"/>
  <c r="T191" i="1"/>
  <c r="T214" i="1"/>
  <c r="T248" i="1"/>
  <c r="T309" i="1"/>
  <c r="T361" i="1"/>
  <c r="T303" i="1"/>
  <c r="T324" i="1"/>
  <c r="T202" i="1"/>
  <c r="T251" i="1"/>
  <c r="T271" i="1"/>
  <c r="T302" i="1"/>
  <c r="T312" i="1"/>
  <c r="T231" i="1"/>
  <c r="T293" i="1"/>
  <c r="T308" i="1"/>
  <c r="T365" i="1"/>
  <c r="T182" i="1"/>
  <c r="T179" i="1"/>
  <c r="T244" i="1"/>
  <c r="T241" i="1"/>
  <c r="T249" i="1"/>
  <c r="T288" i="1"/>
  <c r="T183" i="1"/>
  <c r="T186" i="1"/>
  <c r="T201" i="1"/>
  <c r="T213" i="1"/>
  <c r="T227" i="1"/>
  <c r="T230" i="1"/>
  <c r="T270" i="1"/>
  <c r="T282" i="1"/>
  <c r="T292" i="1"/>
  <c r="T305" i="1"/>
  <c r="T307" i="1"/>
  <c r="T369" i="1"/>
  <c r="T380" i="1"/>
  <c r="T204" i="1"/>
  <c r="T207" i="1"/>
  <c r="T262" i="1"/>
  <c r="T181" i="1"/>
  <c r="T212" i="1"/>
  <c r="T226" i="1"/>
  <c r="T229" i="1"/>
  <c r="T243" i="1"/>
  <c r="T269" i="1"/>
  <c r="T327" i="1"/>
  <c r="T366" i="1"/>
  <c r="T379" i="1"/>
  <c r="T233" i="1"/>
  <c r="T310" i="1"/>
  <c r="T187" i="1"/>
  <c r="T180" i="1"/>
  <c r="T192" i="1"/>
  <c r="T210" i="1"/>
  <c r="T224" i="1"/>
  <c r="T234" i="1"/>
  <c r="T265" i="1"/>
  <c r="T267" i="1"/>
  <c r="T291" i="1"/>
  <c r="T301" i="1"/>
  <c r="T329" i="1"/>
  <c r="T360" i="1"/>
  <c r="T320" i="1"/>
  <c r="T281" i="1"/>
  <c r="T223" i="1"/>
  <c r="D107" i="1"/>
  <c r="D93" i="1"/>
  <c r="D79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406" i="1"/>
  <c r="T384" i="1"/>
  <c r="T372" i="1"/>
  <c r="T332" i="1"/>
  <c r="T313" i="1"/>
  <c r="T294" i="1"/>
  <c r="T273" i="1"/>
  <c r="T254" i="1"/>
  <c r="T235" i="1"/>
  <c r="T215" i="1"/>
  <c r="T193" i="1"/>
  <c r="T136" i="1"/>
  <c r="T87" i="1"/>
  <c r="T93" i="1" s="1"/>
  <c r="T160" i="1"/>
  <c r="T161" i="1"/>
  <c r="T164" i="1"/>
  <c r="T168" i="1"/>
  <c r="T170" i="1"/>
  <c r="T101" i="1"/>
  <c r="T107" i="1" s="1"/>
  <c r="T142" i="1"/>
  <c r="T135" i="1"/>
  <c r="T141" i="1"/>
  <c r="T169" i="1"/>
  <c r="T137" i="1"/>
  <c r="T139" i="1"/>
  <c r="T143" i="1"/>
  <c r="T166" i="1"/>
  <c r="T138" i="1"/>
  <c r="T165" i="1"/>
  <c r="T167" i="1"/>
  <c r="T171" i="1"/>
  <c r="T140" i="1"/>
  <c r="T159" i="1"/>
  <c r="T134" i="1"/>
  <c r="S12" i="5"/>
  <c r="S29" i="6"/>
  <c r="F15" i="4"/>
  <c r="R15" i="4"/>
  <c r="S11" i="4"/>
  <c r="S15" i="4" s="1"/>
  <c r="T172" i="1" l="1"/>
  <c r="T150" i="1"/>
  <c r="T79" i="1"/>
</calcChain>
</file>

<file path=xl/sharedStrings.xml><?xml version="1.0" encoding="utf-8"?>
<sst xmlns="http://schemas.openxmlformats.org/spreadsheetml/2006/main" count="929" uniqueCount="143">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</sst>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7" fillId="0" borderId="0" xfId="0" applyFont="1"/>
    <xf numFmtId="0" fontId="2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5" xfId="0" applyFont="1" applyBorder="1"/>
    <xf numFmtId="0" fontId="17" fillId="0" borderId="1" xfId="0" applyFont="1" applyBorder="1"/>
    <xf numFmtId="0" fontId="17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6" fillId="2" borderId="2" xfId="0" applyFont="1" applyFill="1" applyBorder="1"/>
    <xf numFmtId="0" fontId="16" fillId="2" borderId="15" xfId="0" applyFont="1" applyFill="1" applyBorder="1"/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590"/>
  <sheetViews>
    <sheetView showGridLines="0" tabSelected="1" view="pageLayout" topLeftCell="H369" zoomScaleNormal="20" zoomScaleSheetLayoutView="20" workbookViewId="0">
      <selection activeCell="X402" sqref="X402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6" customWidth="1"/>
    <col min="8" max="9" width="11.42578125" customWidth="1"/>
    <col min="10" max="10" width="13.5703125" customWidth="1"/>
    <col min="11" max="11" width="12.7109375" style="6" customWidth="1"/>
    <col min="12" max="12" width="10.85546875" customWidth="1"/>
    <col min="13" max="13" width="12.140625" customWidth="1"/>
    <col min="14" max="14" width="17.85546875" customWidth="1"/>
    <col min="15" max="15" width="13.42578125" style="6" customWidth="1"/>
    <col min="16" max="16" width="13" style="29" customWidth="1"/>
    <col min="17" max="17" width="16.5703125" style="29" customWidth="1"/>
    <col min="18" max="18" width="15.42578125" style="29" customWidth="1"/>
    <col min="19" max="19" width="13.42578125" style="66" customWidth="1"/>
    <col min="20" max="20" width="26.85546875" style="66" customWidth="1"/>
    <col min="24" max="24" width="13.140625" customWidth="1"/>
  </cols>
  <sheetData>
    <row r="1" spans="3:26" x14ac:dyDescent="0.25">
      <c r="C1" s="9"/>
    </row>
    <row r="3" spans="3:26" ht="15.75" thickBot="1" x14ac:dyDescent="0.3"/>
    <row r="4" spans="3:26" ht="15.75" x14ac:dyDescent="0.25">
      <c r="C4" s="106" t="s">
        <v>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</row>
    <row r="5" spans="3:26" ht="15.75" x14ac:dyDescent="0.25">
      <c r="C5" s="98" t="s">
        <v>140</v>
      </c>
      <c r="D5" s="100" t="s">
        <v>2</v>
      </c>
      <c r="E5" s="100"/>
      <c r="F5" s="100"/>
      <c r="G5" s="100"/>
      <c r="H5" s="100" t="s">
        <v>3</v>
      </c>
      <c r="I5" s="100"/>
      <c r="J5" s="100"/>
      <c r="K5" s="100"/>
      <c r="L5" s="100" t="s">
        <v>4</v>
      </c>
      <c r="M5" s="100"/>
      <c r="N5" s="100"/>
      <c r="O5" s="100"/>
      <c r="P5" s="100" t="s">
        <v>5</v>
      </c>
      <c r="Q5" s="100"/>
      <c r="R5" s="100"/>
      <c r="S5" s="100"/>
      <c r="T5" s="101" t="s">
        <v>6</v>
      </c>
      <c r="V5" s="8" t="s">
        <v>2</v>
      </c>
      <c r="W5" s="8" t="s">
        <v>3</v>
      </c>
      <c r="X5" s="8"/>
      <c r="Y5" s="8"/>
      <c r="Z5" s="8"/>
    </row>
    <row r="6" spans="3:26" ht="16.5" thickBot="1" x14ac:dyDescent="0.3">
      <c r="C6" s="99"/>
      <c r="D6" s="37" t="s">
        <v>7</v>
      </c>
      <c r="E6" s="37" t="s">
        <v>8</v>
      </c>
      <c r="F6" s="37" t="s">
        <v>9</v>
      </c>
      <c r="G6" s="37" t="s">
        <v>10</v>
      </c>
      <c r="H6" s="86" t="s">
        <v>11</v>
      </c>
      <c r="I6" s="37" t="s">
        <v>12</v>
      </c>
      <c r="J6" s="37" t="s">
        <v>13</v>
      </c>
      <c r="K6" s="37" t="s">
        <v>14</v>
      </c>
      <c r="L6" s="37" t="s">
        <v>15</v>
      </c>
      <c r="M6" s="37" t="s">
        <v>16</v>
      </c>
      <c r="N6" s="37" t="s">
        <v>17</v>
      </c>
      <c r="O6" s="37" t="s">
        <v>18</v>
      </c>
      <c r="P6" s="37" t="s">
        <v>19</v>
      </c>
      <c r="Q6" s="37" t="s">
        <v>20</v>
      </c>
      <c r="R6" s="37" t="s">
        <v>21</v>
      </c>
      <c r="S6" s="37" t="s">
        <v>22</v>
      </c>
      <c r="T6" s="102"/>
      <c r="U6" s="8" t="s">
        <v>2</v>
      </c>
      <c r="V6" s="8" t="s">
        <v>3</v>
      </c>
      <c r="W6" s="8" t="s">
        <v>4</v>
      </c>
      <c r="X6" s="8"/>
    </row>
    <row r="7" spans="3:26" s="29" customFormat="1" ht="15.75" x14ac:dyDescent="0.25">
      <c r="C7" s="5" t="s">
        <v>23</v>
      </c>
      <c r="D7" s="16">
        <v>10158</v>
      </c>
      <c r="E7" s="16">
        <v>9486</v>
      </c>
      <c r="F7" s="16">
        <v>9075</v>
      </c>
      <c r="G7" s="14">
        <f t="shared" ref="G7:G33" si="0">SUM(D7:F7)</f>
        <v>28719</v>
      </c>
      <c r="H7" s="87">
        <v>10490</v>
      </c>
      <c r="I7" s="16">
        <v>10224</v>
      </c>
      <c r="J7" s="16">
        <v>9745</v>
      </c>
      <c r="K7" s="14">
        <f>SUM(H7:J7)</f>
        <v>30459</v>
      </c>
      <c r="L7" s="16"/>
      <c r="M7" s="16"/>
      <c r="N7" s="16"/>
      <c r="O7" s="14">
        <f>SUM(L7:N7)</f>
        <v>0</v>
      </c>
      <c r="P7" s="16"/>
      <c r="Q7" s="16"/>
      <c r="R7" s="16"/>
      <c r="S7" s="14">
        <f>SUM(P7:R7)</f>
        <v>0</v>
      </c>
      <c r="T7" s="14">
        <f>S7+O7+K7+G7</f>
        <v>59178</v>
      </c>
      <c r="W7" s="64"/>
      <c r="X7" s="64"/>
    </row>
    <row r="8" spans="3:26" s="29" customFormat="1" ht="15.75" x14ac:dyDescent="0.25">
      <c r="C8" s="4" t="s">
        <v>24</v>
      </c>
      <c r="D8" s="13">
        <v>7388</v>
      </c>
      <c r="E8" s="13">
        <v>7688</v>
      </c>
      <c r="F8" s="13">
        <v>7673</v>
      </c>
      <c r="G8" s="14">
        <f t="shared" si="0"/>
        <v>22749</v>
      </c>
      <c r="H8" s="88">
        <v>9020</v>
      </c>
      <c r="I8" s="13">
        <v>8968</v>
      </c>
      <c r="J8" s="13">
        <v>8067</v>
      </c>
      <c r="K8" s="14">
        <f>SUM(H8:J8)</f>
        <v>26055</v>
      </c>
      <c r="L8" s="13"/>
      <c r="M8" s="13"/>
      <c r="N8" s="13"/>
      <c r="O8" s="14">
        <f t="shared" ref="O8:O33" si="1">SUM(L8:N8)</f>
        <v>0</v>
      </c>
      <c r="P8" s="13"/>
      <c r="Q8" s="16"/>
      <c r="R8" s="16"/>
      <c r="S8" s="14">
        <f t="shared" ref="S8:S33" si="2">SUM(P8:R8)</f>
        <v>0</v>
      </c>
      <c r="T8" s="23">
        <f t="shared" ref="T8:T33" si="3">SUM(G8,O8,K8, S8)</f>
        <v>48804</v>
      </c>
      <c r="W8" s="64"/>
      <c r="X8" s="64"/>
    </row>
    <row r="9" spans="3:26" s="29" customFormat="1" ht="15.75" x14ac:dyDescent="0.25">
      <c r="C9" s="4" t="s">
        <v>25</v>
      </c>
      <c r="D9" s="13">
        <v>87</v>
      </c>
      <c r="E9" s="13">
        <v>76</v>
      </c>
      <c r="F9" s="13">
        <v>98</v>
      </c>
      <c r="G9" s="14">
        <f t="shared" si="0"/>
        <v>261</v>
      </c>
      <c r="H9" s="88">
        <v>101</v>
      </c>
      <c r="I9" s="13">
        <v>67</v>
      </c>
      <c r="J9" s="13">
        <v>84</v>
      </c>
      <c r="K9" s="14">
        <f t="shared" ref="K9:K33" si="4">SUM(H9:J9)</f>
        <v>252</v>
      </c>
      <c r="L9" s="13"/>
      <c r="M9" s="13"/>
      <c r="N9" s="13"/>
      <c r="O9" s="14">
        <f t="shared" si="1"/>
        <v>0</v>
      </c>
      <c r="P9" s="13"/>
      <c r="Q9" s="13"/>
      <c r="R9" s="13"/>
      <c r="S9" s="14">
        <f t="shared" si="2"/>
        <v>0</v>
      </c>
      <c r="T9" s="23">
        <f t="shared" si="3"/>
        <v>513</v>
      </c>
      <c r="W9" s="64"/>
      <c r="X9" s="64"/>
    </row>
    <row r="10" spans="3:26" s="29" customFormat="1" ht="15" customHeight="1" x14ac:dyDescent="0.25">
      <c r="C10" s="4" t="s">
        <v>134</v>
      </c>
      <c r="D10" s="13">
        <v>29487</v>
      </c>
      <c r="E10" s="13">
        <v>22023</v>
      </c>
      <c r="F10" s="13">
        <v>20827</v>
      </c>
      <c r="G10" s="14">
        <f t="shared" si="0"/>
        <v>72337</v>
      </c>
      <c r="H10" s="88">
        <v>326</v>
      </c>
      <c r="I10" s="88">
        <v>307</v>
      </c>
      <c r="J10" s="88">
        <v>298</v>
      </c>
      <c r="K10" s="14">
        <f t="shared" si="4"/>
        <v>931</v>
      </c>
      <c r="L10" s="13"/>
      <c r="M10" s="13"/>
      <c r="N10" s="13"/>
      <c r="O10" s="14">
        <f t="shared" si="1"/>
        <v>0</v>
      </c>
      <c r="P10" s="13"/>
      <c r="Q10" s="13"/>
      <c r="R10" s="13"/>
      <c r="S10" s="14">
        <f t="shared" si="2"/>
        <v>0</v>
      </c>
      <c r="T10" s="23">
        <f t="shared" si="3"/>
        <v>73268</v>
      </c>
      <c r="W10" s="64"/>
      <c r="X10" s="64" t="s">
        <v>27</v>
      </c>
    </row>
    <row r="11" spans="3:26" s="29" customFormat="1" ht="15" customHeight="1" x14ac:dyDescent="0.25">
      <c r="C11" s="4" t="s">
        <v>26</v>
      </c>
      <c r="D11" s="13">
        <v>1856</v>
      </c>
      <c r="E11" s="13">
        <v>1311</v>
      </c>
      <c r="F11" s="13">
        <v>1452</v>
      </c>
      <c r="G11" s="14">
        <f t="shared" si="0"/>
        <v>4619</v>
      </c>
      <c r="H11" s="88">
        <v>1668</v>
      </c>
      <c r="I11" s="13">
        <v>1688</v>
      </c>
      <c r="J11" s="13">
        <v>1523</v>
      </c>
      <c r="K11" s="14">
        <f t="shared" si="4"/>
        <v>4879</v>
      </c>
      <c r="L11" s="13"/>
      <c r="M11" s="13"/>
      <c r="N11" s="13"/>
      <c r="O11" s="14">
        <f t="shared" si="1"/>
        <v>0</v>
      </c>
      <c r="P11" s="13"/>
      <c r="Q11" s="13"/>
      <c r="R11" s="13"/>
      <c r="S11" s="14">
        <f t="shared" si="2"/>
        <v>0</v>
      </c>
      <c r="T11" s="23">
        <f t="shared" si="3"/>
        <v>9498</v>
      </c>
      <c r="W11" s="64"/>
      <c r="X11" s="64" t="s">
        <v>28</v>
      </c>
    </row>
    <row r="12" spans="3:26" s="29" customFormat="1" ht="15.75" x14ac:dyDescent="0.25">
      <c r="C12" s="4" t="s">
        <v>29</v>
      </c>
      <c r="D12" s="13">
        <v>38</v>
      </c>
      <c r="E12" s="13">
        <v>43</v>
      </c>
      <c r="F12" s="13">
        <v>99</v>
      </c>
      <c r="G12" s="14">
        <f t="shared" si="0"/>
        <v>180</v>
      </c>
      <c r="H12" s="87">
        <v>166</v>
      </c>
      <c r="I12" s="16">
        <v>71</v>
      </c>
      <c r="J12" s="16">
        <v>59</v>
      </c>
      <c r="K12" s="14">
        <f t="shared" si="4"/>
        <v>296</v>
      </c>
      <c r="L12" s="13"/>
      <c r="M12" s="13"/>
      <c r="N12" s="13"/>
      <c r="O12" s="14">
        <f t="shared" si="1"/>
        <v>0</v>
      </c>
      <c r="P12" s="13"/>
      <c r="Q12" s="13"/>
      <c r="R12" s="13"/>
      <c r="S12" s="14">
        <f t="shared" si="2"/>
        <v>0</v>
      </c>
      <c r="T12" s="23">
        <f t="shared" si="3"/>
        <v>476</v>
      </c>
      <c r="W12" s="64"/>
      <c r="X12" s="64" t="s">
        <v>30</v>
      </c>
    </row>
    <row r="13" spans="3:26" s="29" customFormat="1" ht="15.75" x14ac:dyDescent="0.25">
      <c r="C13" s="4" t="s">
        <v>31</v>
      </c>
      <c r="D13" s="13">
        <v>60</v>
      </c>
      <c r="E13" s="13">
        <v>39</v>
      </c>
      <c r="F13" s="13">
        <v>38</v>
      </c>
      <c r="G13" s="14">
        <f t="shared" si="0"/>
        <v>137</v>
      </c>
      <c r="H13" s="88">
        <v>48</v>
      </c>
      <c r="I13" s="13">
        <v>61</v>
      </c>
      <c r="J13" s="13">
        <v>37</v>
      </c>
      <c r="K13" s="14">
        <f t="shared" si="4"/>
        <v>146</v>
      </c>
      <c r="L13" s="13"/>
      <c r="M13" s="13"/>
      <c r="N13" s="13"/>
      <c r="O13" s="14">
        <f t="shared" si="1"/>
        <v>0</v>
      </c>
      <c r="P13" s="13"/>
      <c r="Q13" s="13"/>
      <c r="R13" s="13"/>
      <c r="S13" s="14">
        <f t="shared" si="2"/>
        <v>0</v>
      </c>
      <c r="T13" s="23">
        <f t="shared" si="3"/>
        <v>283</v>
      </c>
      <c r="W13" s="64"/>
      <c r="X13" s="64" t="s">
        <v>32</v>
      </c>
    </row>
    <row r="14" spans="3:26" s="29" customFormat="1" ht="15.75" x14ac:dyDescent="0.25">
      <c r="C14" s="4" t="s">
        <v>33</v>
      </c>
      <c r="D14" s="13">
        <v>13</v>
      </c>
      <c r="E14" s="13">
        <v>23</v>
      </c>
      <c r="F14" s="13">
        <v>16</v>
      </c>
      <c r="G14" s="14">
        <f t="shared" si="0"/>
        <v>52</v>
      </c>
      <c r="H14" s="88">
        <v>8</v>
      </c>
      <c r="I14" s="13">
        <v>6</v>
      </c>
      <c r="J14" s="13">
        <v>4</v>
      </c>
      <c r="K14" s="14">
        <f t="shared" si="4"/>
        <v>18</v>
      </c>
      <c r="L14" s="13"/>
      <c r="M14" s="13"/>
      <c r="N14" s="13"/>
      <c r="O14" s="14">
        <f t="shared" si="1"/>
        <v>0</v>
      </c>
      <c r="P14" s="13"/>
      <c r="Q14" s="13"/>
      <c r="R14" s="13"/>
      <c r="S14" s="14">
        <f t="shared" si="2"/>
        <v>0</v>
      </c>
      <c r="T14" s="23">
        <f>SUM(G14,O14,K14, S14)</f>
        <v>70</v>
      </c>
      <c r="W14" s="64"/>
      <c r="X14" s="64" t="s">
        <v>34</v>
      </c>
    </row>
    <row r="15" spans="3:26" s="29" customFormat="1" ht="15.75" x14ac:dyDescent="0.25">
      <c r="C15" s="4" t="s">
        <v>35</v>
      </c>
      <c r="D15" s="13">
        <v>231</v>
      </c>
      <c r="E15" s="13">
        <v>258</v>
      </c>
      <c r="F15" s="13">
        <v>178</v>
      </c>
      <c r="G15" s="14">
        <f t="shared" si="0"/>
        <v>667</v>
      </c>
      <c r="H15" s="88">
        <v>123</v>
      </c>
      <c r="I15" s="13">
        <v>93</v>
      </c>
      <c r="J15" s="13">
        <v>85</v>
      </c>
      <c r="K15" s="14">
        <f t="shared" si="4"/>
        <v>301</v>
      </c>
      <c r="L15" s="13"/>
      <c r="M15" s="13"/>
      <c r="N15" s="13"/>
      <c r="O15" s="14">
        <f t="shared" si="1"/>
        <v>0</v>
      </c>
      <c r="P15" s="13"/>
      <c r="Q15" s="13"/>
      <c r="R15" s="13"/>
      <c r="S15" s="14">
        <f t="shared" si="2"/>
        <v>0</v>
      </c>
      <c r="T15" s="23">
        <f t="shared" si="3"/>
        <v>968</v>
      </c>
      <c r="W15" s="64"/>
      <c r="X15" s="64"/>
    </row>
    <row r="16" spans="3:26" s="29" customFormat="1" ht="15.75" x14ac:dyDescent="0.25">
      <c r="C16" s="4" t="s">
        <v>36</v>
      </c>
      <c r="D16" s="13">
        <v>101</v>
      </c>
      <c r="E16" s="13">
        <v>105</v>
      </c>
      <c r="F16" s="13">
        <v>106</v>
      </c>
      <c r="G16" s="14">
        <f t="shared" si="0"/>
        <v>312</v>
      </c>
      <c r="H16" s="88">
        <v>114</v>
      </c>
      <c r="I16" s="13">
        <v>98</v>
      </c>
      <c r="J16" s="13">
        <v>99</v>
      </c>
      <c r="K16" s="14">
        <f t="shared" si="4"/>
        <v>311</v>
      </c>
      <c r="L16" s="13"/>
      <c r="M16" s="13"/>
      <c r="N16" s="13"/>
      <c r="O16" s="14">
        <f t="shared" si="1"/>
        <v>0</v>
      </c>
      <c r="P16" s="13"/>
      <c r="Q16" s="13"/>
      <c r="R16" s="13"/>
      <c r="S16" s="14">
        <f t="shared" si="2"/>
        <v>0</v>
      </c>
      <c r="T16" s="23">
        <f t="shared" si="3"/>
        <v>623</v>
      </c>
      <c r="W16" s="64"/>
      <c r="X16" s="64"/>
    </row>
    <row r="17" spans="3:28" s="29" customFormat="1" ht="15.75" x14ac:dyDescent="0.25">
      <c r="C17" s="4" t="s">
        <v>37</v>
      </c>
      <c r="D17" s="13">
        <v>63</v>
      </c>
      <c r="E17" s="13">
        <v>68</v>
      </c>
      <c r="F17" s="13">
        <v>61</v>
      </c>
      <c r="G17" s="14">
        <f t="shared" si="0"/>
        <v>192</v>
      </c>
      <c r="H17" s="87">
        <v>141</v>
      </c>
      <c r="I17" s="16">
        <v>197</v>
      </c>
      <c r="J17" s="16">
        <v>151</v>
      </c>
      <c r="K17" s="14">
        <f t="shared" si="4"/>
        <v>489</v>
      </c>
      <c r="L17" s="13"/>
      <c r="M17" s="13"/>
      <c r="N17" s="13"/>
      <c r="O17" s="14">
        <f t="shared" si="1"/>
        <v>0</v>
      </c>
      <c r="P17" s="13"/>
      <c r="Q17" s="13"/>
      <c r="R17" s="13"/>
      <c r="S17" s="14">
        <f t="shared" si="2"/>
        <v>0</v>
      </c>
      <c r="T17" s="23">
        <f t="shared" si="3"/>
        <v>681</v>
      </c>
      <c r="W17" s="64"/>
      <c r="X17" s="64" t="s">
        <v>38</v>
      </c>
    </row>
    <row r="18" spans="3:28" s="29" customFormat="1" ht="15.75" x14ac:dyDescent="0.25">
      <c r="C18" s="4" t="s">
        <v>39</v>
      </c>
      <c r="D18" s="13">
        <v>290</v>
      </c>
      <c r="E18" s="13">
        <v>208</v>
      </c>
      <c r="F18" s="13">
        <v>244</v>
      </c>
      <c r="G18" s="14">
        <f t="shared" si="0"/>
        <v>742</v>
      </c>
      <c r="H18" s="88">
        <v>209</v>
      </c>
      <c r="I18" s="13">
        <v>133</v>
      </c>
      <c r="J18" s="13">
        <v>162</v>
      </c>
      <c r="K18" s="14">
        <f t="shared" si="4"/>
        <v>504</v>
      </c>
      <c r="L18" s="13"/>
      <c r="M18" s="13"/>
      <c r="N18" s="13"/>
      <c r="O18" s="14">
        <f t="shared" si="1"/>
        <v>0</v>
      </c>
      <c r="P18" s="13"/>
      <c r="Q18" s="13"/>
      <c r="R18" s="13"/>
      <c r="S18" s="14">
        <f t="shared" si="2"/>
        <v>0</v>
      </c>
      <c r="T18" s="23">
        <f t="shared" si="3"/>
        <v>1246</v>
      </c>
      <c r="W18" s="64"/>
      <c r="X18" s="64" t="s">
        <v>40</v>
      </c>
    </row>
    <row r="19" spans="3:28" s="29" customFormat="1" ht="15.75" x14ac:dyDescent="0.25">
      <c r="C19" s="4" t="s">
        <v>41</v>
      </c>
      <c r="D19" s="13">
        <v>13</v>
      </c>
      <c r="E19" s="13">
        <v>4</v>
      </c>
      <c r="F19" s="13">
        <v>9</v>
      </c>
      <c r="G19" s="14">
        <f t="shared" si="0"/>
        <v>26</v>
      </c>
      <c r="H19" s="88">
        <v>7</v>
      </c>
      <c r="I19" s="13">
        <v>6</v>
      </c>
      <c r="J19" s="13">
        <v>9</v>
      </c>
      <c r="K19" s="14">
        <f t="shared" si="4"/>
        <v>22</v>
      </c>
      <c r="L19" s="13"/>
      <c r="M19" s="13"/>
      <c r="N19" s="13"/>
      <c r="O19" s="14">
        <f t="shared" si="1"/>
        <v>0</v>
      </c>
      <c r="P19" s="13"/>
      <c r="Q19" s="13"/>
      <c r="R19" s="13"/>
      <c r="S19" s="14">
        <f t="shared" si="2"/>
        <v>0</v>
      </c>
      <c r="T19" s="23">
        <f t="shared" si="3"/>
        <v>48</v>
      </c>
      <c r="W19" s="64"/>
      <c r="X19" s="64"/>
    </row>
    <row r="20" spans="3:28" s="29" customFormat="1" ht="15.75" x14ac:dyDescent="0.25">
      <c r="C20" s="4" t="s">
        <v>141</v>
      </c>
      <c r="D20" s="13">
        <v>41</v>
      </c>
      <c r="E20" s="13">
        <v>27</v>
      </c>
      <c r="F20" s="13">
        <v>23</v>
      </c>
      <c r="G20" s="14">
        <f t="shared" si="0"/>
        <v>91</v>
      </c>
      <c r="H20" s="88">
        <v>17</v>
      </c>
      <c r="I20" s="88">
        <v>9</v>
      </c>
      <c r="J20" s="88">
        <v>15</v>
      </c>
      <c r="K20" s="14">
        <f t="shared" si="4"/>
        <v>41</v>
      </c>
      <c r="L20" s="13"/>
      <c r="M20" s="13"/>
      <c r="N20" s="13"/>
      <c r="O20" s="14">
        <f t="shared" si="1"/>
        <v>0</v>
      </c>
      <c r="P20" s="13"/>
      <c r="Q20" s="13"/>
      <c r="R20" s="13"/>
      <c r="S20" s="14">
        <f t="shared" si="2"/>
        <v>0</v>
      </c>
      <c r="T20" s="23">
        <f t="shared" si="3"/>
        <v>132</v>
      </c>
      <c r="W20" s="64"/>
      <c r="X20" s="64"/>
    </row>
    <row r="21" spans="3:28" s="29" customFormat="1" ht="15.75" x14ac:dyDescent="0.25">
      <c r="C21" s="4" t="s">
        <v>42</v>
      </c>
      <c r="D21" s="13">
        <v>172</v>
      </c>
      <c r="E21" s="13">
        <v>149</v>
      </c>
      <c r="F21" s="13">
        <v>202</v>
      </c>
      <c r="G21" s="14">
        <f t="shared" si="0"/>
        <v>523</v>
      </c>
      <c r="H21" s="88">
        <v>168</v>
      </c>
      <c r="I21" s="13">
        <v>197</v>
      </c>
      <c r="J21" s="13">
        <v>208</v>
      </c>
      <c r="K21" s="14">
        <f t="shared" si="4"/>
        <v>573</v>
      </c>
      <c r="L21" s="13"/>
      <c r="M21" s="13"/>
      <c r="N21" s="13"/>
      <c r="O21" s="14">
        <f t="shared" si="1"/>
        <v>0</v>
      </c>
      <c r="P21" s="62"/>
      <c r="Q21" s="62"/>
      <c r="R21" s="62"/>
      <c r="S21" s="14">
        <f t="shared" si="2"/>
        <v>0</v>
      </c>
      <c r="T21" s="23">
        <f t="shared" si="3"/>
        <v>1096</v>
      </c>
      <c r="W21" s="64"/>
      <c r="X21" s="64" t="s">
        <v>43</v>
      </c>
    </row>
    <row r="22" spans="3:28" s="29" customFormat="1" ht="15.75" x14ac:dyDescent="0.25">
      <c r="C22" s="4" t="s">
        <v>44</v>
      </c>
      <c r="D22" s="13">
        <v>912</v>
      </c>
      <c r="E22" s="13">
        <v>652</v>
      </c>
      <c r="F22" s="13">
        <v>644</v>
      </c>
      <c r="G22" s="14">
        <f t="shared" si="0"/>
        <v>2208</v>
      </c>
      <c r="H22" s="87">
        <v>617</v>
      </c>
      <c r="I22" s="16">
        <v>422</v>
      </c>
      <c r="J22" s="16">
        <v>481</v>
      </c>
      <c r="K22" s="14">
        <f t="shared" si="4"/>
        <v>1520</v>
      </c>
      <c r="L22" s="13"/>
      <c r="M22" s="13"/>
      <c r="N22" s="13"/>
      <c r="O22" s="14">
        <f t="shared" si="1"/>
        <v>0</v>
      </c>
      <c r="P22" s="62"/>
      <c r="Q22" s="62"/>
      <c r="R22" s="62"/>
      <c r="S22" s="14">
        <f t="shared" si="2"/>
        <v>0</v>
      </c>
      <c r="T22" s="23">
        <f t="shared" si="3"/>
        <v>3728</v>
      </c>
      <c r="W22" s="64"/>
      <c r="X22" s="64" t="s">
        <v>45</v>
      </c>
    </row>
    <row r="23" spans="3:28" s="29" customFormat="1" ht="15.75" x14ac:dyDescent="0.25">
      <c r="C23" s="4" t="s">
        <v>46</v>
      </c>
      <c r="D23" s="13">
        <v>13</v>
      </c>
      <c r="E23" s="13">
        <v>12</v>
      </c>
      <c r="F23" s="13">
        <v>27</v>
      </c>
      <c r="G23" s="14">
        <f t="shared" si="0"/>
        <v>52</v>
      </c>
      <c r="H23" s="88">
        <v>37</v>
      </c>
      <c r="I23" s="13">
        <v>35</v>
      </c>
      <c r="J23" s="13">
        <v>38</v>
      </c>
      <c r="K23" s="14">
        <f t="shared" si="4"/>
        <v>110</v>
      </c>
      <c r="L23" s="13"/>
      <c r="M23" s="13"/>
      <c r="N23" s="13"/>
      <c r="O23" s="14">
        <f t="shared" si="1"/>
        <v>0</v>
      </c>
      <c r="P23" s="62"/>
      <c r="Q23" s="62"/>
      <c r="R23" s="62"/>
      <c r="S23" s="14">
        <f t="shared" si="2"/>
        <v>0</v>
      </c>
      <c r="T23" s="23">
        <f t="shared" si="3"/>
        <v>162</v>
      </c>
      <c r="W23" s="64"/>
      <c r="X23" s="64" t="s">
        <v>47</v>
      </c>
    </row>
    <row r="24" spans="3:28" s="29" customFormat="1" ht="15.75" x14ac:dyDescent="0.25">
      <c r="C24" s="4" t="s">
        <v>48</v>
      </c>
      <c r="D24" s="13">
        <v>50</v>
      </c>
      <c r="E24" s="13">
        <v>36</v>
      </c>
      <c r="F24" s="13">
        <v>54</v>
      </c>
      <c r="G24" s="14">
        <f t="shared" si="0"/>
        <v>140</v>
      </c>
      <c r="H24" s="88">
        <v>19</v>
      </c>
      <c r="I24" s="13">
        <v>15</v>
      </c>
      <c r="J24" s="13">
        <v>21</v>
      </c>
      <c r="K24" s="14">
        <f t="shared" si="4"/>
        <v>55</v>
      </c>
      <c r="L24" s="13"/>
      <c r="M24" s="13"/>
      <c r="N24" s="13"/>
      <c r="O24" s="14">
        <f t="shared" si="1"/>
        <v>0</v>
      </c>
      <c r="P24" s="63"/>
      <c r="Q24" s="63"/>
      <c r="R24" s="63"/>
      <c r="S24" s="14">
        <f t="shared" si="2"/>
        <v>0</v>
      </c>
      <c r="T24" s="23">
        <f t="shared" si="3"/>
        <v>195</v>
      </c>
      <c r="W24" s="64"/>
      <c r="X24" s="64"/>
    </row>
    <row r="25" spans="3:28" s="29" customFormat="1" ht="15.75" x14ac:dyDescent="0.25">
      <c r="C25" s="4" t="s">
        <v>50</v>
      </c>
      <c r="D25" s="13">
        <v>45</v>
      </c>
      <c r="E25" s="13">
        <v>50</v>
      </c>
      <c r="F25" s="13">
        <v>50</v>
      </c>
      <c r="G25" s="14">
        <f t="shared" si="0"/>
        <v>145</v>
      </c>
      <c r="H25" s="88">
        <v>29</v>
      </c>
      <c r="I25" s="13">
        <v>29</v>
      </c>
      <c r="J25" s="13">
        <v>10</v>
      </c>
      <c r="K25" s="14">
        <f t="shared" si="4"/>
        <v>68</v>
      </c>
      <c r="L25" s="13"/>
      <c r="M25" s="13"/>
      <c r="N25" s="13"/>
      <c r="O25" s="14">
        <f t="shared" si="1"/>
        <v>0</v>
      </c>
      <c r="P25" s="13"/>
      <c r="Q25" s="13"/>
      <c r="R25" s="13"/>
      <c r="S25" s="14">
        <f t="shared" si="2"/>
        <v>0</v>
      </c>
      <c r="T25" s="23">
        <f t="shared" si="3"/>
        <v>213</v>
      </c>
      <c r="W25" s="64"/>
      <c r="X25" s="64"/>
      <c r="Y25" s="65"/>
      <c r="Z25" s="64"/>
      <c r="AA25" s="64"/>
      <c r="AB25" s="64"/>
    </row>
    <row r="26" spans="3:28" s="29" customFormat="1" ht="15.75" x14ac:dyDescent="0.25">
      <c r="C26" s="4" t="s">
        <v>51</v>
      </c>
      <c r="D26" s="13">
        <v>25330</v>
      </c>
      <c r="E26" s="13">
        <v>18678</v>
      </c>
      <c r="F26" s="13">
        <v>17828</v>
      </c>
      <c r="G26" s="14">
        <f t="shared" si="0"/>
        <v>61836</v>
      </c>
      <c r="H26" s="88">
        <v>19741</v>
      </c>
      <c r="I26" s="13">
        <v>19126</v>
      </c>
      <c r="J26" s="13">
        <v>18705</v>
      </c>
      <c r="K26" s="14">
        <f t="shared" si="4"/>
        <v>57572</v>
      </c>
      <c r="L26" s="13"/>
      <c r="M26" s="13"/>
      <c r="N26" s="13"/>
      <c r="O26" s="14">
        <f t="shared" si="1"/>
        <v>0</v>
      </c>
      <c r="P26" s="13"/>
      <c r="Q26" s="13"/>
      <c r="R26" s="13"/>
      <c r="S26" s="14">
        <f t="shared" si="2"/>
        <v>0</v>
      </c>
      <c r="T26" s="23">
        <f t="shared" si="3"/>
        <v>119408</v>
      </c>
      <c r="W26" s="64"/>
      <c r="X26" s="64"/>
      <c r="Y26" s="65"/>
      <c r="Z26" s="64"/>
      <c r="AA26" s="64"/>
      <c r="AB26" s="64"/>
    </row>
    <row r="27" spans="3:28" s="29" customFormat="1" ht="15.75" x14ac:dyDescent="0.25">
      <c r="C27" s="4" t="s">
        <v>52</v>
      </c>
      <c r="D27" s="13">
        <v>4115</v>
      </c>
      <c r="E27" s="13">
        <v>3221</v>
      </c>
      <c r="F27" s="13">
        <v>2925</v>
      </c>
      <c r="G27" s="14">
        <f t="shared" si="0"/>
        <v>10261</v>
      </c>
      <c r="H27" s="87">
        <v>3459</v>
      </c>
      <c r="I27" s="16">
        <v>3299</v>
      </c>
      <c r="J27" s="16">
        <v>2994</v>
      </c>
      <c r="K27" s="14">
        <f t="shared" si="4"/>
        <v>9752</v>
      </c>
      <c r="L27" s="13"/>
      <c r="M27" s="13"/>
      <c r="N27" s="13"/>
      <c r="O27" s="14">
        <f t="shared" si="1"/>
        <v>0</v>
      </c>
      <c r="P27" s="13"/>
      <c r="Q27" s="13"/>
      <c r="R27" s="13"/>
      <c r="S27" s="14">
        <f t="shared" si="2"/>
        <v>0</v>
      </c>
      <c r="T27" s="23">
        <f t="shared" si="3"/>
        <v>20013</v>
      </c>
    </row>
    <row r="28" spans="3:28" s="29" customFormat="1" ht="15.75" x14ac:dyDescent="0.25">
      <c r="C28" s="4" t="s">
        <v>53</v>
      </c>
      <c r="D28" s="13">
        <v>592</v>
      </c>
      <c r="E28" s="13">
        <v>483</v>
      </c>
      <c r="F28" s="13">
        <v>411</v>
      </c>
      <c r="G28" s="14">
        <f t="shared" si="0"/>
        <v>1486</v>
      </c>
      <c r="H28" s="88">
        <v>572</v>
      </c>
      <c r="I28" s="13">
        <v>499</v>
      </c>
      <c r="J28" s="13">
        <v>430</v>
      </c>
      <c r="K28" s="14">
        <f t="shared" si="4"/>
        <v>1501</v>
      </c>
      <c r="L28" s="13"/>
      <c r="M28" s="13"/>
      <c r="N28" s="13"/>
      <c r="O28" s="14">
        <f t="shared" si="1"/>
        <v>0</v>
      </c>
      <c r="P28" s="13"/>
      <c r="Q28" s="13"/>
      <c r="R28" s="13"/>
      <c r="S28" s="14">
        <f t="shared" si="2"/>
        <v>0</v>
      </c>
      <c r="T28" s="23">
        <f t="shared" si="3"/>
        <v>2987</v>
      </c>
    </row>
    <row r="29" spans="3:28" ht="15.75" x14ac:dyDescent="0.25">
      <c r="C29" s="4" t="s">
        <v>54</v>
      </c>
      <c r="D29" s="13">
        <v>81</v>
      </c>
      <c r="E29" s="13">
        <v>90</v>
      </c>
      <c r="F29" s="13">
        <v>61</v>
      </c>
      <c r="G29" s="14">
        <f t="shared" si="0"/>
        <v>232</v>
      </c>
      <c r="H29" s="88">
        <v>69</v>
      </c>
      <c r="I29" s="13">
        <v>82</v>
      </c>
      <c r="J29" s="13">
        <v>72</v>
      </c>
      <c r="K29" s="14">
        <f t="shared" si="4"/>
        <v>223</v>
      </c>
      <c r="L29" s="13"/>
      <c r="M29" s="13"/>
      <c r="N29" s="13"/>
      <c r="O29" s="14">
        <f t="shared" si="1"/>
        <v>0</v>
      </c>
      <c r="P29" s="13"/>
      <c r="Q29" s="13"/>
      <c r="R29" s="13"/>
      <c r="S29" s="14">
        <f t="shared" si="2"/>
        <v>0</v>
      </c>
      <c r="T29" s="23">
        <f t="shared" si="3"/>
        <v>455</v>
      </c>
    </row>
    <row r="30" spans="3:28" ht="15.75" x14ac:dyDescent="0.25">
      <c r="C30" s="4" t="s">
        <v>55</v>
      </c>
      <c r="D30" s="13">
        <v>1317</v>
      </c>
      <c r="E30" s="13">
        <v>1082</v>
      </c>
      <c r="F30" s="13">
        <v>1169</v>
      </c>
      <c r="G30" s="14">
        <f t="shared" si="0"/>
        <v>3568</v>
      </c>
      <c r="H30" s="88">
        <v>1168</v>
      </c>
      <c r="I30" s="13">
        <v>1063</v>
      </c>
      <c r="J30" s="13">
        <v>1068</v>
      </c>
      <c r="K30" s="14">
        <f t="shared" si="4"/>
        <v>3299</v>
      </c>
      <c r="L30" s="13"/>
      <c r="M30" s="13"/>
      <c r="N30" s="13"/>
      <c r="O30" s="14">
        <f t="shared" si="1"/>
        <v>0</v>
      </c>
      <c r="P30" s="13"/>
      <c r="Q30" s="13"/>
      <c r="R30" s="13"/>
      <c r="S30" s="14">
        <f t="shared" si="2"/>
        <v>0</v>
      </c>
      <c r="T30" s="23">
        <f t="shared" si="3"/>
        <v>6867</v>
      </c>
    </row>
    <row r="31" spans="3:28" ht="15.75" x14ac:dyDescent="0.25">
      <c r="C31" s="4" t="s">
        <v>56</v>
      </c>
      <c r="D31" s="13">
        <v>171</v>
      </c>
      <c r="E31" s="13">
        <v>159</v>
      </c>
      <c r="F31" s="13">
        <v>125</v>
      </c>
      <c r="G31" s="14">
        <f t="shared" si="0"/>
        <v>455</v>
      </c>
      <c r="H31" s="88">
        <v>177</v>
      </c>
      <c r="I31" s="13">
        <v>249</v>
      </c>
      <c r="J31" s="13">
        <v>179</v>
      </c>
      <c r="K31" s="14">
        <f t="shared" si="4"/>
        <v>605</v>
      </c>
      <c r="L31" s="13"/>
      <c r="M31" s="13"/>
      <c r="N31" s="13"/>
      <c r="O31" s="14">
        <f>SUM(L31:N31)</f>
        <v>0</v>
      </c>
      <c r="P31" s="13"/>
      <c r="Q31" s="13"/>
      <c r="R31" s="13"/>
      <c r="S31" s="14">
        <f t="shared" si="2"/>
        <v>0</v>
      </c>
      <c r="T31" s="23">
        <f t="shared" si="3"/>
        <v>1060</v>
      </c>
    </row>
    <row r="32" spans="3:28" ht="15.75" x14ac:dyDescent="0.25">
      <c r="C32" s="4" t="s">
        <v>57</v>
      </c>
      <c r="D32" s="13">
        <v>1119</v>
      </c>
      <c r="E32" s="13">
        <v>1417</v>
      </c>
      <c r="F32" s="13">
        <v>937</v>
      </c>
      <c r="G32" s="14">
        <f t="shared" si="0"/>
        <v>3473</v>
      </c>
      <c r="H32" s="87">
        <v>1889</v>
      </c>
      <c r="I32" s="16">
        <v>1927</v>
      </c>
      <c r="J32" s="16">
        <v>1646</v>
      </c>
      <c r="K32" s="14">
        <f t="shared" si="4"/>
        <v>5462</v>
      </c>
      <c r="L32" s="29"/>
      <c r="M32" s="13"/>
      <c r="N32" s="13"/>
      <c r="O32" s="14">
        <f>SUM(L32:N32)</f>
        <v>0</v>
      </c>
      <c r="P32" s="13"/>
      <c r="Q32" s="13"/>
      <c r="R32" s="13"/>
      <c r="S32" s="14">
        <f t="shared" si="2"/>
        <v>0</v>
      </c>
      <c r="T32" s="23">
        <f t="shared" si="3"/>
        <v>8935</v>
      </c>
    </row>
    <row r="33" spans="3:20" ht="15.75" x14ac:dyDescent="0.25">
      <c r="C33" s="4" t="s">
        <v>58</v>
      </c>
      <c r="D33" s="13">
        <v>3205</v>
      </c>
      <c r="E33" s="13">
        <v>3597</v>
      </c>
      <c r="F33" s="13">
        <v>3920</v>
      </c>
      <c r="G33" s="14">
        <f t="shared" si="0"/>
        <v>10722</v>
      </c>
      <c r="H33" s="88">
        <v>5209</v>
      </c>
      <c r="I33" s="13">
        <v>5236</v>
      </c>
      <c r="J33" s="13">
        <v>4602</v>
      </c>
      <c r="K33" s="14">
        <f t="shared" si="4"/>
        <v>15047</v>
      </c>
      <c r="L33" s="13"/>
      <c r="M33" s="13"/>
      <c r="N33" s="13"/>
      <c r="O33" s="14">
        <f t="shared" si="1"/>
        <v>0</v>
      </c>
      <c r="P33" s="13"/>
      <c r="Q33" s="13"/>
      <c r="R33" s="13"/>
      <c r="S33" s="14">
        <f t="shared" si="2"/>
        <v>0</v>
      </c>
      <c r="T33" s="23">
        <f t="shared" si="3"/>
        <v>25769</v>
      </c>
    </row>
    <row r="34" spans="3:20" ht="16.5" customHeight="1" x14ac:dyDescent="0.25">
      <c r="C34" s="38" t="s">
        <v>59</v>
      </c>
      <c r="D34" s="27">
        <f t="shared" ref="D34:T34" si="5">SUM(D7:D33)</f>
        <v>86948</v>
      </c>
      <c r="E34" s="27">
        <f t="shared" si="5"/>
        <v>70985</v>
      </c>
      <c r="F34" s="27">
        <f t="shared" si="5"/>
        <v>68252</v>
      </c>
      <c r="G34" s="27">
        <f t="shared" si="5"/>
        <v>226185</v>
      </c>
      <c r="H34" s="89">
        <f t="shared" si="5"/>
        <v>55592</v>
      </c>
      <c r="I34" s="27">
        <f t="shared" si="5"/>
        <v>54107</v>
      </c>
      <c r="J34" s="27">
        <f t="shared" si="5"/>
        <v>50792</v>
      </c>
      <c r="K34" s="27">
        <f t="shared" si="5"/>
        <v>160491</v>
      </c>
      <c r="L34" s="27">
        <f t="shared" si="5"/>
        <v>0</v>
      </c>
      <c r="M34" s="27">
        <f t="shared" si="5"/>
        <v>0</v>
      </c>
      <c r="N34" s="27">
        <f t="shared" si="5"/>
        <v>0</v>
      </c>
      <c r="O34" s="27">
        <f t="shared" si="5"/>
        <v>0</v>
      </c>
      <c r="P34" s="27">
        <f t="shared" si="5"/>
        <v>0</v>
      </c>
      <c r="Q34" s="27">
        <f t="shared" si="5"/>
        <v>0</v>
      </c>
      <c r="R34" s="27">
        <f t="shared" si="5"/>
        <v>0</v>
      </c>
      <c r="S34" s="27">
        <f t="shared" si="5"/>
        <v>0</v>
      </c>
      <c r="T34" s="27">
        <f t="shared" si="5"/>
        <v>386676</v>
      </c>
    </row>
    <row r="35" spans="3:20" ht="15.75" x14ac:dyDescent="0.25">
      <c r="C35" s="75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3:20" ht="15.75" x14ac:dyDescent="0.25">
      <c r="C36" s="75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</row>
    <row r="37" spans="3:20" ht="16.5" thickBot="1" x14ac:dyDescent="0.3">
      <c r="C37" s="2"/>
      <c r="D37" s="3"/>
      <c r="E37" s="3"/>
      <c r="F37" s="3"/>
      <c r="G37" s="7"/>
      <c r="H37" s="3"/>
      <c r="I37" s="3"/>
      <c r="J37" s="3"/>
      <c r="K37" s="7"/>
      <c r="L37" s="3"/>
      <c r="M37" s="3"/>
      <c r="N37" s="3"/>
      <c r="O37" s="7"/>
      <c r="P37" s="67"/>
      <c r="Q37" s="67"/>
      <c r="R37" s="67"/>
      <c r="S37" s="68"/>
    </row>
    <row r="38" spans="3:20" ht="15.75" x14ac:dyDescent="0.25">
      <c r="C38" s="106" t="s">
        <v>60</v>
      </c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8"/>
    </row>
    <row r="39" spans="3:20" ht="15.75" x14ac:dyDescent="0.25">
      <c r="C39" s="98" t="s">
        <v>61</v>
      </c>
      <c r="D39" s="100" t="s">
        <v>2</v>
      </c>
      <c r="E39" s="100"/>
      <c r="F39" s="100"/>
      <c r="G39" s="100"/>
      <c r="H39" s="109" t="s">
        <v>3</v>
      </c>
      <c r="I39" s="109"/>
      <c r="J39" s="109"/>
      <c r="K39" s="109"/>
      <c r="L39" s="100" t="s">
        <v>4</v>
      </c>
      <c r="M39" s="100"/>
      <c r="N39" s="100"/>
      <c r="O39" s="100"/>
      <c r="P39" s="100" t="s">
        <v>5</v>
      </c>
      <c r="Q39" s="100"/>
      <c r="R39" s="100"/>
      <c r="S39" s="100"/>
      <c r="T39" s="101" t="s">
        <v>6</v>
      </c>
    </row>
    <row r="40" spans="3:20" ht="16.5" thickBot="1" x14ac:dyDescent="0.3">
      <c r="C40" s="99"/>
      <c r="D40" s="37" t="s">
        <v>7</v>
      </c>
      <c r="E40" s="37" t="s">
        <v>8</v>
      </c>
      <c r="F40" s="37" t="s">
        <v>9</v>
      </c>
      <c r="G40" s="37" t="s">
        <v>10</v>
      </c>
      <c r="H40" s="86" t="s">
        <v>11</v>
      </c>
      <c r="I40" s="86" t="s">
        <v>12</v>
      </c>
      <c r="J40" s="86" t="s">
        <v>13</v>
      </c>
      <c r="K40" s="86" t="s">
        <v>14</v>
      </c>
      <c r="L40" s="37" t="s">
        <v>15</v>
      </c>
      <c r="M40" s="37" t="s">
        <v>16</v>
      </c>
      <c r="N40" s="37" t="s">
        <v>17</v>
      </c>
      <c r="O40" s="37" t="s">
        <v>18</v>
      </c>
      <c r="P40" s="37" t="s">
        <v>19</v>
      </c>
      <c r="Q40" s="37" t="s">
        <v>20</v>
      </c>
      <c r="R40" s="37" t="s">
        <v>21</v>
      </c>
      <c r="S40" s="37" t="s">
        <v>22</v>
      </c>
      <c r="T40" s="102"/>
    </row>
    <row r="41" spans="3:20" ht="15.75" x14ac:dyDescent="0.25">
      <c r="C41" s="5" t="s">
        <v>23</v>
      </c>
      <c r="D41" s="34">
        <v>4425</v>
      </c>
      <c r="E41" s="34">
        <v>4053</v>
      </c>
      <c r="F41" s="22">
        <v>3639</v>
      </c>
      <c r="G41" s="14">
        <f>+SUM(D41:F41)</f>
        <v>12117</v>
      </c>
      <c r="H41" s="80">
        <v>3840</v>
      </c>
      <c r="I41" s="90">
        <v>3821</v>
      </c>
      <c r="J41" s="80">
        <v>3577</v>
      </c>
      <c r="K41" s="91">
        <f>SUM(H41:J41)</f>
        <v>11238</v>
      </c>
      <c r="L41" s="28"/>
      <c r="M41" s="28"/>
      <c r="N41" s="28"/>
      <c r="O41" s="14">
        <f>SUM(L41:N41)</f>
        <v>0</v>
      </c>
      <c r="P41" s="57"/>
      <c r="Q41" s="57"/>
      <c r="R41" s="57"/>
      <c r="S41" s="57">
        <f>SUM(P41:R41)</f>
        <v>0</v>
      </c>
      <c r="T41" s="14">
        <f>+SUM(S41,O41,K41,G41)</f>
        <v>23355</v>
      </c>
    </row>
    <row r="42" spans="3:20" ht="15.75" x14ac:dyDescent="0.25">
      <c r="C42" s="4" t="s">
        <v>24</v>
      </c>
      <c r="D42" s="22">
        <v>3034</v>
      </c>
      <c r="E42" s="34">
        <v>3201</v>
      </c>
      <c r="F42" s="22">
        <v>3223</v>
      </c>
      <c r="G42" s="14">
        <f t="shared" ref="G42:G58" si="6">+SUM(D42:F42)</f>
        <v>9458</v>
      </c>
      <c r="H42" s="80">
        <v>3250</v>
      </c>
      <c r="I42" s="90">
        <v>3211</v>
      </c>
      <c r="J42" s="80">
        <v>2832</v>
      </c>
      <c r="K42" s="91">
        <f t="shared" ref="K42:K63" si="7">SUM(H42:J42)</f>
        <v>9293</v>
      </c>
      <c r="L42" s="28"/>
      <c r="M42" s="28"/>
      <c r="N42" s="28"/>
      <c r="O42" s="14">
        <f t="shared" ref="O42:O63" si="8">SUM(L42:N42)</f>
        <v>0</v>
      </c>
      <c r="P42" s="57"/>
      <c r="Q42" s="57"/>
      <c r="R42" s="57"/>
      <c r="S42" s="57">
        <f t="shared" ref="S42:S63" si="9">SUM(P42:R42)</f>
        <v>0</v>
      </c>
      <c r="T42" s="14">
        <f t="shared" ref="T42:T63" si="10">+SUM(S42,O42,K42,G42)</f>
        <v>18751</v>
      </c>
    </row>
    <row r="43" spans="3:20" ht="15.75" x14ac:dyDescent="0.25">
      <c r="C43" s="4" t="s">
        <v>25</v>
      </c>
      <c r="D43" s="22">
        <v>39</v>
      </c>
      <c r="E43" s="34">
        <v>40</v>
      </c>
      <c r="F43" s="22">
        <v>47</v>
      </c>
      <c r="G43" s="14">
        <f t="shared" si="6"/>
        <v>126</v>
      </c>
      <c r="H43" s="80">
        <v>27</v>
      </c>
      <c r="I43" s="90">
        <v>21</v>
      </c>
      <c r="J43" s="80">
        <v>34</v>
      </c>
      <c r="K43" s="91">
        <f>SUM(H43:J43)</f>
        <v>82</v>
      </c>
      <c r="L43" s="28"/>
      <c r="M43" s="28"/>
      <c r="N43" s="28"/>
      <c r="O43" s="14">
        <f t="shared" si="8"/>
        <v>0</v>
      </c>
      <c r="P43" s="57"/>
      <c r="Q43" s="57"/>
      <c r="R43" s="57"/>
      <c r="S43" s="57">
        <f t="shared" si="9"/>
        <v>0</v>
      </c>
      <c r="T43" s="14">
        <f t="shared" si="10"/>
        <v>208</v>
      </c>
    </row>
    <row r="44" spans="3:20" ht="15.75" x14ac:dyDescent="0.25">
      <c r="C44" s="4" t="s">
        <v>49</v>
      </c>
      <c r="D44" s="22">
        <v>3356</v>
      </c>
      <c r="E44" s="34">
        <v>2634</v>
      </c>
      <c r="F44" s="22">
        <v>2498</v>
      </c>
      <c r="G44" s="14">
        <f>+SUM(D44:F44)</f>
        <v>8488</v>
      </c>
      <c r="H44" s="80">
        <v>128</v>
      </c>
      <c r="I44" s="90">
        <v>119</v>
      </c>
      <c r="J44" s="80">
        <v>111</v>
      </c>
      <c r="K44" s="91">
        <f>SUM(H44:J44)</f>
        <v>358</v>
      </c>
      <c r="L44" s="28"/>
      <c r="M44" s="28"/>
      <c r="N44" s="28"/>
      <c r="O44" s="14"/>
      <c r="P44" s="57"/>
      <c r="Q44" s="57"/>
      <c r="R44" s="57"/>
      <c r="S44" s="57"/>
      <c r="T44" s="14"/>
    </row>
    <row r="45" spans="3:20" ht="15.75" x14ac:dyDescent="0.25">
      <c r="C45" s="4" t="s">
        <v>26</v>
      </c>
      <c r="D45" s="22">
        <v>384</v>
      </c>
      <c r="E45" s="34">
        <v>279</v>
      </c>
      <c r="F45" s="22">
        <v>280</v>
      </c>
      <c r="G45" s="14">
        <f t="shared" si="6"/>
        <v>943</v>
      </c>
      <c r="H45" s="80">
        <v>294</v>
      </c>
      <c r="I45" s="90">
        <v>305</v>
      </c>
      <c r="J45" s="80">
        <v>288</v>
      </c>
      <c r="K45" s="91">
        <f t="shared" si="7"/>
        <v>887</v>
      </c>
      <c r="L45" s="28"/>
      <c r="M45" s="28"/>
      <c r="N45" s="28"/>
      <c r="O45" s="14">
        <f t="shared" si="8"/>
        <v>0</v>
      </c>
      <c r="P45" s="57"/>
      <c r="Q45" s="57"/>
      <c r="R45" s="57"/>
      <c r="S45" s="57">
        <f t="shared" ref="S45:S50" si="11">SUM(P45:R45)</f>
        <v>0</v>
      </c>
      <c r="T45" s="14">
        <f t="shared" si="10"/>
        <v>1830</v>
      </c>
    </row>
    <row r="46" spans="3:20" ht="15.75" x14ac:dyDescent="0.25">
      <c r="C46" s="4" t="s">
        <v>29</v>
      </c>
      <c r="D46" s="22">
        <v>38</v>
      </c>
      <c r="E46" s="34">
        <v>43</v>
      </c>
      <c r="F46" s="22">
        <v>99</v>
      </c>
      <c r="G46" s="14">
        <f t="shared" si="6"/>
        <v>180</v>
      </c>
      <c r="H46" s="80">
        <v>166</v>
      </c>
      <c r="I46" s="90">
        <v>71</v>
      </c>
      <c r="J46" s="80">
        <v>59</v>
      </c>
      <c r="K46" s="91">
        <f t="shared" si="7"/>
        <v>296</v>
      </c>
      <c r="L46" s="28"/>
      <c r="M46" s="28"/>
      <c r="N46" s="28"/>
      <c r="O46" s="14">
        <f t="shared" si="8"/>
        <v>0</v>
      </c>
      <c r="P46" s="57"/>
      <c r="Q46" s="57"/>
      <c r="R46" s="57"/>
      <c r="S46" s="57">
        <f t="shared" si="11"/>
        <v>0</v>
      </c>
      <c r="T46" s="14">
        <f t="shared" si="10"/>
        <v>476</v>
      </c>
    </row>
    <row r="47" spans="3:20" ht="15.75" x14ac:dyDescent="0.25">
      <c r="C47" s="4" t="s">
        <v>31</v>
      </c>
      <c r="D47" s="22">
        <v>60</v>
      </c>
      <c r="E47" s="34">
        <v>39</v>
      </c>
      <c r="F47" s="22">
        <v>38</v>
      </c>
      <c r="G47" s="14">
        <f t="shared" si="6"/>
        <v>137</v>
      </c>
      <c r="H47" s="80">
        <v>48</v>
      </c>
      <c r="I47" s="90">
        <v>61</v>
      </c>
      <c r="J47" s="80">
        <v>37</v>
      </c>
      <c r="K47" s="91">
        <f t="shared" si="7"/>
        <v>146</v>
      </c>
      <c r="L47" s="28"/>
      <c r="M47" s="28"/>
      <c r="N47" s="28"/>
      <c r="O47" s="14">
        <f t="shared" si="8"/>
        <v>0</v>
      </c>
      <c r="P47" s="57"/>
      <c r="Q47" s="57"/>
      <c r="R47" s="57"/>
      <c r="S47" s="57">
        <f t="shared" si="11"/>
        <v>0</v>
      </c>
      <c r="T47" s="14">
        <f t="shared" si="10"/>
        <v>283</v>
      </c>
    </row>
    <row r="48" spans="3:20" ht="15.75" x14ac:dyDescent="0.25">
      <c r="C48" s="4" t="s">
        <v>33</v>
      </c>
      <c r="D48" s="22">
        <v>13</v>
      </c>
      <c r="E48" s="34">
        <v>23</v>
      </c>
      <c r="F48" s="22">
        <v>16</v>
      </c>
      <c r="G48" s="14">
        <f t="shared" si="6"/>
        <v>52</v>
      </c>
      <c r="H48" s="80">
        <v>8</v>
      </c>
      <c r="I48" s="90">
        <v>6</v>
      </c>
      <c r="J48" s="80">
        <v>4</v>
      </c>
      <c r="K48" s="91">
        <f t="shared" si="7"/>
        <v>18</v>
      </c>
      <c r="L48" s="28"/>
      <c r="M48" s="28"/>
      <c r="N48" s="28"/>
      <c r="O48" s="14">
        <f t="shared" si="8"/>
        <v>0</v>
      </c>
      <c r="P48" s="57"/>
      <c r="Q48" s="57"/>
      <c r="R48" s="57"/>
      <c r="S48" s="57">
        <f t="shared" si="11"/>
        <v>0</v>
      </c>
      <c r="T48" s="14">
        <f t="shared" si="10"/>
        <v>70</v>
      </c>
    </row>
    <row r="49" spans="3:20" ht="15.75" x14ac:dyDescent="0.25">
      <c r="C49" s="4" t="s">
        <v>35</v>
      </c>
      <c r="D49" s="22">
        <v>231</v>
      </c>
      <c r="E49" s="34">
        <v>258</v>
      </c>
      <c r="F49" s="22">
        <v>178</v>
      </c>
      <c r="G49" s="14">
        <f t="shared" si="6"/>
        <v>667</v>
      </c>
      <c r="H49" s="80">
        <v>123</v>
      </c>
      <c r="I49" s="90">
        <v>93</v>
      </c>
      <c r="J49" s="80">
        <v>85</v>
      </c>
      <c r="K49" s="91">
        <f t="shared" si="7"/>
        <v>301</v>
      </c>
      <c r="L49" s="28"/>
      <c r="M49" s="28"/>
      <c r="N49" s="28"/>
      <c r="O49" s="14">
        <f t="shared" si="8"/>
        <v>0</v>
      </c>
      <c r="P49" s="57"/>
      <c r="Q49" s="57"/>
      <c r="R49" s="57"/>
      <c r="S49" s="57">
        <f t="shared" si="11"/>
        <v>0</v>
      </c>
      <c r="T49" s="14">
        <f t="shared" si="10"/>
        <v>968</v>
      </c>
    </row>
    <row r="50" spans="3:20" ht="15.75" x14ac:dyDescent="0.25">
      <c r="C50" s="4" t="s">
        <v>36</v>
      </c>
      <c r="D50" s="22">
        <v>75</v>
      </c>
      <c r="E50" s="34">
        <v>62</v>
      </c>
      <c r="F50" s="22">
        <v>56</v>
      </c>
      <c r="G50" s="14">
        <f>+SUM(D50:F50)</f>
        <v>193</v>
      </c>
      <c r="H50" s="80">
        <v>77</v>
      </c>
      <c r="I50" s="90">
        <v>58</v>
      </c>
      <c r="J50" s="80">
        <v>59</v>
      </c>
      <c r="K50" s="91">
        <f t="shared" si="7"/>
        <v>194</v>
      </c>
      <c r="L50" s="28"/>
      <c r="M50" s="28"/>
      <c r="N50" s="28"/>
      <c r="O50" s="14">
        <f t="shared" si="8"/>
        <v>0</v>
      </c>
      <c r="P50" s="57"/>
      <c r="Q50" s="57"/>
      <c r="R50" s="57"/>
      <c r="S50" s="57">
        <f t="shared" si="11"/>
        <v>0</v>
      </c>
      <c r="T50" s="14">
        <f t="shared" si="10"/>
        <v>387</v>
      </c>
    </row>
    <row r="51" spans="3:20" ht="15.75" x14ac:dyDescent="0.25">
      <c r="C51" s="4" t="s">
        <v>50</v>
      </c>
      <c r="D51" s="22">
        <v>24</v>
      </c>
      <c r="E51" s="34">
        <v>36</v>
      </c>
      <c r="F51" s="22">
        <v>35</v>
      </c>
      <c r="G51" s="14">
        <f t="shared" si="6"/>
        <v>95</v>
      </c>
      <c r="H51" s="92">
        <v>6</v>
      </c>
      <c r="I51" s="93">
        <v>6</v>
      </c>
      <c r="J51" s="92">
        <v>2</v>
      </c>
      <c r="K51" s="91">
        <f t="shared" si="7"/>
        <v>14</v>
      </c>
      <c r="L51" s="15"/>
      <c r="M51" s="15"/>
      <c r="N51" s="15"/>
      <c r="O51" s="14">
        <f t="shared" si="8"/>
        <v>0</v>
      </c>
      <c r="P51" s="69"/>
      <c r="Q51" s="69"/>
      <c r="R51" s="69"/>
      <c r="S51" s="57">
        <f t="shared" si="9"/>
        <v>0</v>
      </c>
      <c r="T51" s="14">
        <f t="shared" si="10"/>
        <v>109</v>
      </c>
    </row>
    <row r="52" spans="3:20" ht="15.75" x14ac:dyDescent="0.25">
      <c r="C52" s="4" t="s">
        <v>51</v>
      </c>
      <c r="D52" s="22">
        <v>2476</v>
      </c>
      <c r="E52" s="34">
        <v>1943</v>
      </c>
      <c r="F52" s="22">
        <v>1833</v>
      </c>
      <c r="G52" s="14">
        <f t="shared" si="6"/>
        <v>6252</v>
      </c>
      <c r="H52" s="92">
        <v>2045</v>
      </c>
      <c r="I52" s="93">
        <v>2126</v>
      </c>
      <c r="J52" s="92">
        <v>2073</v>
      </c>
      <c r="K52" s="91">
        <f t="shared" si="7"/>
        <v>6244</v>
      </c>
      <c r="L52" s="15"/>
      <c r="M52" s="15"/>
      <c r="N52" s="15"/>
      <c r="O52" s="14">
        <f t="shared" si="8"/>
        <v>0</v>
      </c>
      <c r="P52" s="69"/>
      <c r="Q52" s="69"/>
      <c r="R52" s="69"/>
      <c r="S52" s="57">
        <f t="shared" si="9"/>
        <v>0</v>
      </c>
      <c r="T52" s="14">
        <f t="shared" si="10"/>
        <v>12496</v>
      </c>
    </row>
    <row r="53" spans="3:20" ht="15.75" x14ac:dyDescent="0.25">
      <c r="C53" s="4" t="s">
        <v>52</v>
      </c>
      <c r="D53" s="22">
        <v>612</v>
      </c>
      <c r="E53" s="34">
        <v>447</v>
      </c>
      <c r="F53" s="22">
        <v>430</v>
      </c>
      <c r="G53" s="14">
        <f t="shared" si="6"/>
        <v>1489</v>
      </c>
      <c r="H53" s="80">
        <v>457</v>
      </c>
      <c r="I53" s="90">
        <v>472</v>
      </c>
      <c r="J53" s="80">
        <v>437</v>
      </c>
      <c r="K53" s="91">
        <f t="shared" si="7"/>
        <v>1366</v>
      </c>
      <c r="L53" s="28"/>
      <c r="M53" s="28"/>
      <c r="N53" s="28"/>
      <c r="O53" s="14">
        <f t="shared" si="8"/>
        <v>0</v>
      </c>
      <c r="P53" s="57"/>
      <c r="Q53" s="57"/>
      <c r="R53" s="57"/>
      <c r="S53" s="57">
        <f t="shared" si="9"/>
        <v>0</v>
      </c>
      <c r="T53" s="14">
        <f t="shared" si="10"/>
        <v>2855</v>
      </c>
    </row>
    <row r="54" spans="3:20" ht="15.75" x14ac:dyDescent="0.25">
      <c r="C54" s="4" t="s">
        <v>53</v>
      </c>
      <c r="D54" s="22">
        <v>92</v>
      </c>
      <c r="E54" s="34">
        <v>76</v>
      </c>
      <c r="F54" s="22">
        <v>70</v>
      </c>
      <c r="G54" s="14">
        <f t="shared" si="6"/>
        <v>238</v>
      </c>
      <c r="H54" s="92">
        <v>79</v>
      </c>
      <c r="I54" s="93">
        <v>99</v>
      </c>
      <c r="J54" s="92">
        <v>66</v>
      </c>
      <c r="K54" s="91">
        <f t="shared" si="7"/>
        <v>244</v>
      </c>
      <c r="L54" s="15"/>
      <c r="M54" s="15"/>
      <c r="N54" s="15"/>
      <c r="O54" s="14">
        <f t="shared" si="8"/>
        <v>0</v>
      </c>
      <c r="P54" s="69"/>
      <c r="Q54" s="69"/>
      <c r="R54" s="69"/>
      <c r="S54" s="57">
        <f t="shared" si="9"/>
        <v>0</v>
      </c>
      <c r="T54" s="14">
        <f t="shared" si="10"/>
        <v>482</v>
      </c>
    </row>
    <row r="55" spans="3:20" ht="15.75" x14ac:dyDescent="0.25">
      <c r="C55" s="4" t="s">
        <v>54</v>
      </c>
      <c r="D55" s="22">
        <v>11</v>
      </c>
      <c r="E55" s="34">
        <v>12</v>
      </c>
      <c r="F55" s="22">
        <v>7</v>
      </c>
      <c r="G55" s="14">
        <f>+SUM(D55:F55)</f>
        <v>30</v>
      </c>
      <c r="H55" s="80">
        <v>9</v>
      </c>
      <c r="I55" s="90">
        <v>10</v>
      </c>
      <c r="J55" s="80">
        <v>17</v>
      </c>
      <c r="K55" s="91">
        <f t="shared" si="7"/>
        <v>36</v>
      </c>
      <c r="L55" s="28"/>
      <c r="M55" s="28"/>
      <c r="N55" s="28"/>
      <c r="O55" s="14">
        <f t="shared" si="8"/>
        <v>0</v>
      </c>
      <c r="P55" s="57"/>
      <c r="Q55" s="57"/>
      <c r="R55" s="57"/>
      <c r="S55" s="57">
        <f t="shared" si="9"/>
        <v>0</v>
      </c>
      <c r="T55" s="14">
        <f t="shared" si="10"/>
        <v>66</v>
      </c>
    </row>
    <row r="56" spans="3:20" ht="15.75" x14ac:dyDescent="0.25">
      <c r="C56" s="4" t="s">
        <v>55</v>
      </c>
      <c r="D56" s="22">
        <v>511</v>
      </c>
      <c r="E56" s="34">
        <v>432</v>
      </c>
      <c r="F56" s="22">
        <v>448</v>
      </c>
      <c r="G56" s="14">
        <f t="shared" si="6"/>
        <v>1391</v>
      </c>
      <c r="H56" s="80">
        <v>487</v>
      </c>
      <c r="I56" s="90">
        <v>427</v>
      </c>
      <c r="J56" s="80">
        <v>456</v>
      </c>
      <c r="K56" s="91">
        <f t="shared" si="7"/>
        <v>1370</v>
      </c>
      <c r="L56" s="28"/>
      <c r="M56" s="28"/>
      <c r="N56" s="28"/>
      <c r="O56" s="14">
        <f t="shared" si="8"/>
        <v>0</v>
      </c>
      <c r="P56" s="54"/>
      <c r="Q56" s="57"/>
      <c r="R56" s="57"/>
      <c r="S56" s="57">
        <f t="shared" si="9"/>
        <v>0</v>
      </c>
      <c r="T56" s="14">
        <f t="shared" si="10"/>
        <v>2761</v>
      </c>
    </row>
    <row r="57" spans="3:20" ht="15.75" x14ac:dyDescent="0.25">
      <c r="C57" s="4" t="s">
        <v>56</v>
      </c>
      <c r="D57" s="22">
        <v>113</v>
      </c>
      <c r="E57" s="34">
        <v>101</v>
      </c>
      <c r="F57" s="22">
        <v>72</v>
      </c>
      <c r="G57" s="14">
        <f>+SUM(D57:F57)</f>
        <v>286</v>
      </c>
      <c r="H57" s="92">
        <v>101</v>
      </c>
      <c r="I57" s="93">
        <v>185</v>
      </c>
      <c r="J57" s="92">
        <v>111</v>
      </c>
      <c r="K57" s="91">
        <f t="shared" si="7"/>
        <v>397</v>
      </c>
      <c r="L57" s="15"/>
      <c r="M57" s="15"/>
      <c r="N57" s="15"/>
      <c r="O57" s="14">
        <f t="shared" si="8"/>
        <v>0</v>
      </c>
      <c r="P57" s="55"/>
      <c r="Q57" s="69"/>
      <c r="R57" s="69"/>
      <c r="S57" s="57">
        <f t="shared" si="9"/>
        <v>0</v>
      </c>
      <c r="T57" s="14">
        <f t="shared" si="10"/>
        <v>683</v>
      </c>
    </row>
    <row r="58" spans="3:20" ht="15.75" x14ac:dyDescent="0.25">
      <c r="C58" s="4" t="s">
        <v>57</v>
      </c>
      <c r="D58" s="22">
        <v>779</v>
      </c>
      <c r="E58" s="34">
        <v>878</v>
      </c>
      <c r="F58" s="22">
        <v>433</v>
      </c>
      <c r="G58" s="14">
        <f t="shared" si="6"/>
        <v>2090</v>
      </c>
      <c r="H58" s="92">
        <v>852</v>
      </c>
      <c r="I58" s="93">
        <v>909</v>
      </c>
      <c r="J58" s="92">
        <v>755</v>
      </c>
      <c r="K58" s="91">
        <f t="shared" si="7"/>
        <v>2516</v>
      </c>
      <c r="L58" s="15"/>
      <c r="M58" s="15"/>
      <c r="N58" s="15"/>
      <c r="O58" s="14">
        <f t="shared" si="8"/>
        <v>0</v>
      </c>
      <c r="P58" s="69"/>
      <c r="Q58" s="69"/>
      <c r="R58" s="69"/>
      <c r="S58" s="57">
        <f t="shared" si="9"/>
        <v>0</v>
      </c>
      <c r="T58" s="14">
        <f t="shared" si="10"/>
        <v>4606</v>
      </c>
    </row>
    <row r="59" spans="3:20" ht="15.75" x14ac:dyDescent="0.25">
      <c r="C59" s="4" t="s">
        <v>58</v>
      </c>
      <c r="D59" s="22">
        <v>1223</v>
      </c>
      <c r="E59" s="34">
        <v>1521</v>
      </c>
      <c r="F59" s="22">
        <v>1657</v>
      </c>
      <c r="G59" s="14">
        <f>+SUM(D59:F59)</f>
        <v>4401</v>
      </c>
      <c r="H59" s="92">
        <v>1796</v>
      </c>
      <c r="I59" s="93">
        <v>1875</v>
      </c>
      <c r="J59" s="92">
        <v>1591</v>
      </c>
      <c r="K59" s="91">
        <f t="shared" si="7"/>
        <v>5262</v>
      </c>
      <c r="L59" s="15"/>
      <c r="M59" s="15"/>
      <c r="N59" s="15"/>
      <c r="O59" s="14">
        <f t="shared" si="8"/>
        <v>0</v>
      </c>
      <c r="P59" s="69"/>
      <c r="Q59" s="69"/>
      <c r="R59" s="69"/>
      <c r="S59" s="57">
        <f t="shared" si="9"/>
        <v>0</v>
      </c>
      <c r="T59" s="14">
        <f t="shared" si="10"/>
        <v>9663</v>
      </c>
    </row>
    <row r="60" spans="3:20" ht="15.75" x14ac:dyDescent="0.25">
      <c r="C60" s="4" t="s">
        <v>62</v>
      </c>
      <c r="D60" s="22">
        <v>63</v>
      </c>
      <c r="E60" s="34">
        <v>68</v>
      </c>
      <c r="F60" s="22">
        <v>61</v>
      </c>
      <c r="G60" s="14">
        <f>F60+E60+D60</f>
        <v>192</v>
      </c>
      <c r="H60" s="92">
        <v>119</v>
      </c>
      <c r="I60" s="92">
        <v>79</v>
      </c>
      <c r="J60" s="92">
        <v>98</v>
      </c>
      <c r="K60" s="91">
        <f t="shared" si="7"/>
        <v>296</v>
      </c>
      <c r="L60" s="15"/>
      <c r="M60" s="15"/>
      <c r="N60" s="15"/>
      <c r="O60" s="14">
        <f t="shared" si="8"/>
        <v>0</v>
      </c>
      <c r="P60" s="69"/>
      <c r="Q60" s="69"/>
      <c r="R60" s="69"/>
      <c r="S60" s="57">
        <f t="shared" si="9"/>
        <v>0</v>
      </c>
      <c r="T60" s="14">
        <f t="shared" si="10"/>
        <v>488</v>
      </c>
    </row>
    <row r="61" spans="3:20" ht="15.75" x14ac:dyDescent="0.25">
      <c r="C61" s="4" t="s">
        <v>63</v>
      </c>
      <c r="D61" s="22">
        <v>257</v>
      </c>
      <c r="E61" s="34">
        <v>163</v>
      </c>
      <c r="F61" s="22">
        <v>209</v>
      </c>
      <c r="G61" s="14">
        <f>F61+E61+D61</f>
        <v>629</v>
      </c>
      <c r="H61" s="92">
        <v>176</v>
      </c>
      <c r="I61" s="92">
        <v>71</v>
      </c>
      <c r="J61" s="92">
        <v>90</v>
      </c>
      <c r="K61" s="91">
        <f t="shared" si="7"/>
        <v>337</v>
      </c>
      <c r="L61" s="15"/>
      <c r="M61" s="15"/>
      <c r="N61" s="15"/>
      <c r="O61" s="14">
        <f t="shared" si="8"/>
        <v>0</v>
      </c>
      <c r="P61" s="69"/>
      <c r="Q61" s="69"/>
      <c r="R61" s="69"/>
      <c r="S61" s="57">
        <f t="shared" si="9"/>
        <v>0</v>
      </c>
      <c r="T61" s="14">
        <f t="shared" si="10"/>
        <v>966</v>
      </c>
    </row>
    <row r="62" spans="3:20" ht="15.75" x14ac:dyDescent="0.25">
      <c r="C62" s="4" t="s">
        <v>64</v>
      </c>
      <c r="D62" s="22">
        <v>10</v>
      </c>
      <c r="E62" s="34">
        <v>4</v>
      </c>
      <c r="F62" s="22">
        <v>9</v>
      </c>
      <c r="G62" s="14">
        <f>F62+E62+D62</f>
        <v>23</v>
      </c>
      <c r="H62" s="92">
        <v>6</v>
      </c>
      <c r="I62" s="92">
        <v>5</v>
      </c>
      <c r="J62" s="92">
        <v>7</v>
      </c>
      <c r="K62" s="91">
        <f t="shared" si="7"/>
        <v>18</v>
      </c>
      <c r="L62" s="15"/>
      <c r="M62" s="15"/>
      <c r="N62" s="15"/>
      <c r="O62" s="14">
        <f t="shared" si="8"/>
        <v>0</v>
      </c>
      <c r="P62" s="69"/>
      <c r="Q62" s="69"/>
      <c r="R62" s="69"/>
      <c r="S62" s="57">
        <f t="shared" si="9"/>
        <v>0</v>
      </c>
      <c r="T62" s="14">
        <f t="shared" si="10"/>
        <v>41</v>
      </c>
    </row>
    <row r="63" spans="3:20" ht="15.75" x14ac:dyDescent="0.25">
      <c r="C63" s="4" t="s">
        <v>142</v>
      </c>
      <c r="D63" s="22">
        <v>39</v>
      </c>
      <c r="E63" s="34">
        <v>26</v>
      </c>
      <c r="F63" s="22">
        <v>20</v>
      </c>
      <c r="G63" s="14">
        <f>F63+E63+D63</f>
        <v>85</v>
      </c>
      <c r="H63" s="92">
        <v>14</v>
      </c>
      <c r="I63" s="80">
        <v>6</v>
      </c>
      <c r="J63" s="80">
        <v>13</v>
      </c>
      <c r="K63" s="91">
        <f t="shared" si="7"/>
        <v>33</v>
      </c>
      <c r="L63" s="15"/>
      <c r="M63" s="15"/>
      <c r="N63" s="15"/>
      <c r="O63" s="14">
        <f t="shared" si="8"/>
        <v>0</v>
      </c>
      <c r="P63" s="57"/>
      <c r="Q63" s="57"/>
      <c r="R63" s="57"/>
      <c r="S63" s="57">
        <f t="shared" si="9"/>
        <v>0</v>
      </c>
      <c r="T63" s="14">
        <f t="shared" si="10"/>
        <v>118</v>
      </c>
    </row>
    <row r="64" spans="3:20" ht="15.75" x14ac:dyDescent="0.25">
      <c r="C64" s="38" t="s">
        <v>59</v>
      </c>
      <c r="D64" s="23">
        <f t="shared" ref="D64:S64" si="12">+SUM(D41:D63)</f>
        <v>17865</v>
      </c>
      <c r="E64" s="23">
        <f t="shared" si="12"/>
        <v>16339</v>
      </c>
      <c r="F64" s="23">
        <f t="shared" si="12"/>
        <v>15358</v>
      </c>
      <c r="G64" s="23">
        <f t="shared" si="12"/>
        <v>49562</v>
      </c>
      <c r="H64" s="94">
        <f t="shared" si="12"/>
        <v>14108</v>
      </c>
      <c r="I64" s="94">
        <f t="shared" si="12"/>
        <v>14036</v>
      </c>
      <c r="J64" s="94">
        <f t="shared" si="12"/>
        <v>12802</v>
      </c>
      <c r="K64" s="94">
        <f t="shared" si="12"/>
        <v>40946</v>
      </c>
      <c r="L64" s="23">
        <f t="shared" si="12"/>
        <v>0</v>
      </c>
      <c r="M64" s="23">
        <f t="shared" si="12"/>
        <v>0</v>
      </c>
      <c r="N64" s="23">
        <f t="shared" si="12"/>
        <v>0</v>
      </c>
      <c r="O64" s="23">
        <f t="shared" si="12"/>
        <v>0</v>
      </c>
      <c r="P64" s="23">
        <f t="shared" si="12"/>
        <v>0</v>
      </c>
      <c r="Q64" s="23">
        <f t="shared" si="12"/>
        <v>0</v>
      </c>
      <c r="R64" s="23">
        <f t="shared" si="12"/>
        <v>0</v>
      </c>
      <c r="S64" s="23">
        <f t="shared" si="12"/>
        <v>0</v>
      </c>
      <c r="T64" s="14">
        <f>+SUM(S64,O64,K64,G64)</f>
        <v>90508</v>
      </c>
    </row>
    <row r="65" spans="3:20" ht="15.75" x14ac:dyDescent="0.25">
      <c r="C65" s="75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3:20" ht="15.75" x14ac:dyDescent="0.25">
      <c r="C66" s="75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3:20" ht="15.75" x14ac:dyDescent="0.25">
      <c r="C67" s="75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</row>
    <row r="68" spans="3:20" ht="15.75" x14ac:dyDescent="0.25">
      <c r="C68" s="75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</row>
    <row r="69" spans="3:20" ht="16.5" thickBot="1" x14ac:dyDescent="0.3">
      <c r="C69" s="2"/>
      <c r="D69" s="3"/>
      <c r="E69" s="3"/>
      <c r="F69" s="3"/>
      <c r="G69" s="7"/>
      <c r="H69" s="3"/>
      <c r="I69" s="3"/>
      <c r="J69" s="3"/>
      <c r="K69" s="7"/>
      <c r="L69" s="3"/>
      <c r="M69" s="3"/>
      <c r="N69" s="3"/>
      <c r="O69" s="7"/>
      <c r="P69" s="67"/>
      <c r="Q69" s="67"/>
      <c r="R69" s="67"/>
      <c r="S69" s="68"/>
    </row>
    <row r="70" spans="3:20" ht="15.75" x14ac:dyDescent="0.25">
      <c r="C70" s="106" t="s">
        <v>65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8"/>
    </row>
    <row r="71" spans="3:20" ht="15.75" x14ac:dyDescent="0.25">
      <c r="C71" s="98" t="s">
        <v>61</v>
      </c>
      <c r="D71" s="100" t="s">
        <v>2</v>
      </c>
      <c r="E71" s="100"/>
      <c r="F71" s="100"/>
      <c r="G71" s="100"/>
      <c r="H71" s="100" t="s">
        <v>3</v>
      </c>
      <c r="I71" s="100"/>
      <c r="J71" s="100"/>
      <c r="K71" s="100"/>
      <c r="L71" s="100" t="s">
        <v>4</v>
      </c>
      <c r="M71" s="100"/>
      <c r="N71" s="100"/>
      <c r="O71" s="100"/>
      <c r="P71" s="100" t="s">
        <v>5</v>
      </c>
      <c r="Q71" s="100"/>
      <c r="R71" s="100"/>
      <c r="S71" s="100"/>
      <c r="T71" s="101" t="s">
        <v>6</v>
      </c>
    </row>
    <row r="72" spans="3:20" ht="16.5" thickBot="1" x14ac:dyDescent="0.3">
      <c r="C72" s="99"/>
      <c r="D72" s="37" t="s">
        <v>7</v>
      </c>
      <c r="E72" s="37" t="s">
        <v>8</v>
      </c>
      <c r="F72" s="37" t="s">
        <v>9</v>
      </c>
      <c r="G72" s="37" t="s">
        <v>10</v>
      </c>
      <c r="H72" s="37" t="s">
        <v>11</v>
      </c>
      <c r="I72" s="37" t="s">
        <v>12</v>
      </c>
      <c r="J72" s="37" t="s">
        <v>13</v>
      </c>
      <c r="K72" s="37" t="s">
        <v>14</v>
      </c>
      <c r="L72" s="37" t="s">
        <v>15</v>
      </c>
      <c r="M72" s="37" t="s">
        <v>16</v>
      </c>
      <c r="N72" s="37" t="s">
        <v>17</v>
      </c>
      <c r="O72" s="37" t="s">
        <v>18</v>
      </c>
      <c r="P72" s="37" t="s">
        <v>19</v>
      </c>
      <c r="Q72" s="37" t="s">
        <v>20</v>
      </c>
      <c r="R72" s="37" t="s">
        <v>21</v>
      </c>
      <c r="S72" s="37" t="s">
        <v>22</v>
      </c>
      <c r="T72" s="102"/>
    </row>
    <row r="73" spans="3:20" ht="15.75" x14ac:dyDescent="0.25">
      <c r="C73" s="4" t="s">
        <v>26</v>
      </c>
      <c r="D73" s="13">
        <v>259</v>
      </c>
      <c r="E73" s="13">
        <v>170</v>
      </c>
      <c r="F73" s="13">
        <v>184</v>
      </c>
      <c r="G73" s="27">
        <f t="shared" ref="G73:G78" si="13">+SUM(D73:F73)</f>
        <v>613</v>
      </c>
      <c r="H73" s="17">
        <v>192</v>
      </c>
      <c r="I73" s="17">
        <v>190</v>
      </c>
      <c r="J73" s="39">
        <v>178</v>
      </c>
      <c r="K73" s="27">
        <f t="shared" ref="K73:K78" si="14">SUM(H73:J73)</f>
        <v>560</v>
      </c>
      <c r="L73" s="13"/>
      <c r="M73" s="13"/>
      <c r="N73" s="13"/>
      <c r="O73" s="27">
        <f t="shared" ref="O73:O78" si="15">SUM(L73:N73)</f>
        <v>0</v>
      </c>
      <c r="P73" s="54"/>
      <c r="Q73" s="54"/>
      <c r="R73" s="54"/>
      <c r="S73" s="54">
        <f t="shared" ref="S73:S78" si="16">SUM(P73:R73)</f>
        <v>0</v>
      </c>
      <c r="T73" s="27">
        <f t="shared" ref="T73:T78" si="17">+SUM(S73,O73,K73,G73)</f>
        <v>1173</v>
      </c>
    </row>
    <row r="74" spans="3:20" ht="15.75" x14ac:dyDescent="0.25">
      <c r="C74" s="4" t="s">
        <v>50</v>
      </c>
      <c r="D74" s="13">
        <v>2</v>
      </c>
      <c r="E74" s="13">
        <v>0</v>
      </c>
      <c r="F74" s="13">
        <v>0</v>
      </c>
      <c r="G74" s="27">
        <f t="shared" si="13"/>
        <v>2</v>
      </c>
      <c r="H74" s="13">
        <v>1</v>
      </c>
      <c r="I74" s="24">
        <v>1</v>
      </c>
      <c r="J74" s="13">
        <v>2</v>
      </c>
      <c r="K74" s="27">
        <f t="shared" si="14"/>
        <v>4</v>
      </c>
      <c r="L74" s="13"/>
      <c r="M74" s="13"/>
      <c r="N74" s="13"/>
      <c r="O74" s="27">
        <f t="shared" si="15"/>
        <v>0</v>
      </c>
      <c r="P74" s="69"/>
      <c r="Q74" s="69"/>
      <c r="R74" s="69"/>
      <c r="S74" s="54">
        <f t="shared" si="16"/>
        <v>0</v>
      </c>
      <c r="T74" s="27">
        <f t="shared" si="17"/>
        <v>6</v>
      </c>
    </row>
    <row r="75" spans="3:20" ht="15.75" x14ac:dyDescent="0.25">
      <c r="C75" s="4" t="s">
        <v>51</v>
      </c>
      <c r="D75" s="13">
        <v>5810</v>
      </c>
      <c r="E75" s="13">
        <v>4145</v>
      </c>
      <c r="F75" s="13">
        <v>3925</v>
      </c>
      <c r="G75" s="27">
        <f t="shared" si="13"/>
        <v>13880</v>
      </c>
      <c r="H75" s="24">
        <v>3892</v>
      </c>
      <c r="I75" s="24">
        <v>3768</v>
      </c>
      <c r="J75" s="13">
        <v>3829</v>
      </c>
      <c r="K75" s="27">
        <f t="shared" si="14"/>
        <v>11489</v>
      </c>
      <c r="L75" s="13"/>
      <c r="M75" s="13"/>
      <c r="N75" s="13"/>
      <c r="O75" s="27">
        <f t="shared" si="15"/>
        <v>0</v>
      </c>
      <c r="P75" s="69"/>
      <c r="Q75" s="69"/>
      <c r="R75" s="69"/>
      <c r="S75" s="54">
        <f t="shared" si="16"/>
        <v>0</v>
      </c>
      <c r="T75" s="27">
        <f t="shared" si="17"/>
        <v>25369</v>
      </c>
    </row>
    <row r="76" spans="3:20" ht="15.75" x14ac:dyDescent="0.25">
      <c r="C76" s="4" t="s">
        <v>52</v>
      </c>
      <c r="D76" s="13">
        <v>579</v>
      </c>
      <c r="E76" s="13">
        <v>454</v>
      </c>
      <c r="F76" s="13">
        <v>427</v>
      </c>
      <c r="G76" s="27">
        <f t="shared" si="13"/>
        <v>1460</v>
      </c>
      <c r="H76" s="17">
        <v>387</v>
      </c>
      <c r="I76" s="17">
        <v>396</v>
      </c>
      <c r="J76" s="13">
        <v>374</v>
      </c>
      <c r="K76" s="27">
        <f t="shared" si="14"/>
        <v>1157</v>
      </c>
      <c r="L76" s="13"/>
      <c r="M76" s="13"/>
      <c r="N76" s="13"/>
      <c r="O76" s="27">
        <f t="shared" si="15"/>
        <v>0</v>
      </c>
      <c r="P76" s="57"/>
      <c r="Q76" s="57"/>
      <c r="R76" s="57"/>
      <c r="S76" s="54">
        <f t="shared" si="16"/>
        <v>0</v>
      </c>
      <c r="T76" s="27">
        <f t="shared" si="17"/>
        <v>2617</v>
      </c>
    </row>
    <row r="77" spans="3:20" ht="15.75" x14ac:dyDescent="0.25">
      <c r="C77" s="4" t="s">
        <v>53</v>
      </c>
      <c r="D77" s="13">
        <v>87</v>
      </c>
      <c r="E77" s="13">
        <v>72</v>
      </c>
      <c r="F77" s="13">
        <v>65</v>
      </c>
      <c r="G77" s="27">
        <f t="shared" si="13"/>
        <v>224</v>
      </c>
      <c r="H77" s="24">
        <v>71</v>
      </c>
      <c r="I77" s="24">
        <v>47</v>
      </c>
      <c r="J77" s="13">
        <v>50</v>
      </c>
      <c r="K77" s="27">
        <f t="shared" si="14"/>
        <v>168</v>
      </c>
      <c r="L77" s="13"/>
      <c r="M77" s="13"/>
      <c r="N77" s="13"/>
      <c r="O77" s="27">
        <f t="shared" si="15"/>
        <v>0</v>
      </c>
      <c r="P77" s="69"/>
      <c r="Q77" s="69"/>
      <c r="R77" s="69"/>
      <c r="S77" s="54">
        <f t="shared" si="16"/>
        <v>0</v>
      </c>
      <c r="T77" s="27">
        <f t="shared" si="17"/>
        <v>392</v>
      </c>
    </row>
    <row r="78" spans="3:20" ht="15.75" x14ac:dyDescent="0.25">
      <c r="C78" s="4" t="s">
        <v>54</v>
      </c>
      <c r="D78" s="13">
        <v>6</v>
      </c>
      <c r="E78" s="13">
        <v>8</v>
      </c>
      <c r="F78" s="13">
        <v>7</v>
      </c>
      <c r="G78" s="27">
        <f t="shared" si="13"/>
        <v>21</v>
      </c>
      <c r="H78" s="17">
        <v>3</v>
      </c>
      <c r="I78" s="17">
        <v>4</v>
      </c>
      <c r="J78" s="13">
        <v>3</v>
      </c>
      <c r="K78" s="27">
        <f t="shared" si="14"/>
        <v>10</v>
      </c>
      <c r="L78" s="13"/>
      <c r="M78" s="13"/>
      <c r="N78" s="13"/>
      <c r="O78" s="27">
        <f t="shared" si="15"/>
        <v>0</v>
      </c>
      <c r="P78" s="57"/>
      <c r="Q78" s="57"/>
      <c r="R78" s="57"/>
      <c r="S78" s="54">
        <f t="shared" si="16"/>
        <v>0</v>
      </c>
      <c r="T78" s="27">
        <f t="shared" si="17"/>
        <v>31</v>
      </c>
    </row>
    <row r="79" spans="3:20" ht="15.75" x14ac:dyDescent="0.25">
      <c r="C79" s="38" t="s">
        <v>59</v>
      </c>
      <c r="D79" s="27">
        <f t="shared" ref="D79:T79" si="18">SUM(D73:D78)</f>
        <v>6743</v>
      </c>
      <c r="E79" s="27">
        <f t="shared" si="18"/>
        <v>4849</v>
      </c>
      <c r="F79" s="27">
        <f>SUM(F73:F78)</f>
        <v>4608</v>
      </c>
      <c r="G79" s="27">
        <f t="shared" si="18"/>
        <v>16200</v>
      </c>
      <c r="H79" s="27">
        <f t="shared" si="18"/>
        <v>4546</v>
      </c>
      <c r="I79" s="27">
        <f t="shared" si="18"/>
        <v>4406</v>
      </c>
      <c r="J79" s="27">
        <f>SUM(J73:J78)</f>
        <v>4436</v>
      </c>
      <c r="K79" s="27">
        <f t="shared" si="18"/>
        <v>13388</v>
      </c>
      <c r="L79" s="27">
        <f t="shared" si="18"/>
        <v>0</v>
      </c>
      <c r="M79" s="27">
        <f t="shared" si="18"/>
        <v>0</v>
      </c>
      <c r="N79" s="27">
        <f t="shared" si="18"/>
        <v>0</v>
      </c>
      <c r="O79" s="27">
        <f t="shared" si="18"/>
        <v>0</v>
      </c>
      <c r="P79" s="27">
        <f t="shared" si="18"/>
        <v>0</v>
      </c>
      <c r="Q79" s="27">
        <f t="shared" si="18"/>
        <v>0</v>
      </c>
      <c r="R79" s="27">
        <f t="shared" si="18"/>
        <v>0</v>
      </c>
      <c r="S79" s="27">
        <f t="shared" si="18"/>
        <v>0</v>
      </c>
      <c r="T79" s="27">
        <f t="shared" si="18"/>
        <v>29588</v>
      </c>
    </row>
    <row r="80" spans="3:20" ht="15.75" x14ac:dyDescent="0.25">
      <c r="C80" s="75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</row>
    <row r="81" spans="3:20" ht="15.75" x14ac:dyDescent="0.25">
      <c r="C81" s="75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</row>
    <row r="82" spans="3:20" ht="15.75" x14ac:dyDescent="0.25">
      <c r="C82" s="75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</row>
    <row r="83" spans="3:20" ht="16.5" thickBot="1" x14ac:dyDescent="0.3">
      <c r="C83" s="75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</row>
    <row r="84" spans="3:20" ht="15.75" x14ac:dyDescent="0.25">
      <c r="C84" s="106" t="s">
        <v>66</v>
      </c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8"/>
    </row>
    <row r="85" spans="3:20" ht="15.75" x14ac:dyDescent="0.25">
      <c r="C85" s="98" t="s">
        <v>61</v>
      </c>
      <c r="D85" s="100" t="s">
        <v>2</v>
      </c>
      <c r="E85" s="100"/>
      <c r="F85" s="100"/>
      <c r="G85" s="100"/>
      <c r="H85" s="100" t="s">
        <v>3</v>
      </c>
      <c r="I85" s="100"/>
      <c r="J85" s="100"/>
      <c r="K85" s="100"/>
      <c r="L85" s="100" t="s">
        <v>4</v>
      </c>
      <c r="M85" s="100"/>
      <c r="N85" s="100"/>
      <c r="O85" s="100"/>
      <c r="P85" s="100" t="s">
        <v>5</v>
      </c>
      <c r="Q85" s="100"/>
      <c r="R85" s="100"/>
      <c r="S85" s="100"/>
      <c r="T85" s="101" t="s">
        <v>6</v>
      </c>
    </row>
    <row r="86" spans="3:20" ht="16.5" thickBot="1" x14ac:dyDescent="0.3">
      <c r="C86" s="99"/>
      <c r="D86" s="37" t="s">
        <v>7</v>
      </c>
      <c r="E86" s="37" t="s">
        <v>8</v>
      </c>
      <c r="F86" s="37" t="s">
        <v>9</v>
      </c>
      <c r="G86" s="37" t="s">
        <v>10</v>
      </c>
      <c r="H86" s="37" t="s">
        <v>11</v>
      </c>
      <c r="I86" s="37" t="s">
        <v>12</v>
      </c>
      <c r="J86" s="37" t="s">
        <v>13</v>
      </c>
      <c r="K86" s="37" t="s">
        <v>14</v>
      </c>
      <c r="L86" s="37" t="s">
        <v>15</v>
      </c>
      <c r="M86" s="37" t="s">
        <v>16</v>
      </c>
      <c r="N86" s="37" t="s">
        <v>17</v>
      </c>
      <c r="O86" s="37" t="s">
        <v>18</v>
      </c>
      <c r="P86" s="37" t="s">
        <v>19</v>
      </c>
      <c r="Q86" s="37" t="s">
        <v>20</v>
      </c>
      <c r="R86" s="37" t="s">
        <v>21</v>
      </c>
      <c r="S86" s="37" t="s">
        <v>22</v>
      </c>
      <c r="T86" s="102"/>
    </row>
    <row r="87" spans="3:20" ht="15.75" x14ac:dyDescent="0.25">
      <c r="C87" s="4" t="s">
        <v>26</v>
      </c>
      <c r="D87" s="13">
        <v>243</v>
      </c>
      <c r="E87" s="13">
        <v>176</v>
      </c>
      <c r="F87" s="13">
        <v>188</v>
      </c>
      <c r="G87" s="27">
        <f t="shared" ref="G87:G92" si="19">+SUM(D87:F87)</f>
        <v>607</v>
      </c>
      <c r="H87" s="17">
        <v>207</v>
      </c>
      <c r="I87" s="17">
        <v>209</v>
      </c>
      <c r="J87" s="30">
        <v>195</v>
      </c>
      <c r="K87" s="27">
        <f t="shared" ref="K87:K92" si="20">SUM(H87:J87)</f>
        <v>611</v>
      </c>
      <c r="L87" s="13"/>
      <c r="M87" s="13"/>
      <c r="N87" s="13"/>
      <c r="O87" s="27">
        <f t="shared" ref="O87:O92" si="21">SUM(L87:N87)</f>
        <v>0</v>
      </c>
      <c r="P87" s="54"/>
      <c r="Q87" s="54"/>
      <c r="R87" s="54"/>
      <c r="S87" s="54">
        <f t="shared" ref="S87:S92" si="22">SUM(P87:R87)</f>
        <v>0</v>
      </c>
      <c r="T87" s="27">
        <f t="shared" ref="T87:T92" si="23">SUM(G87,O87,K87, S87)</f>
        <v>1218</v>
      </c>
    </row>
    <row r="88" spans="3:20" ht="15.75" x14ac:dyDescent="0.25">
      <c r="C88" s="4" t="s">
        <v>50</v>
      </c>
      <c r="D88" s="13">
        <v>2</v>
      </c>
      <c r="E88" s="13">
        <v>0</v>
      </c>
      <c r="F88" s="13">
        <v>1</v>
      </c>
      <c r="G88" s="27">
        <f t="shared" si="19"/>
        <v>3</v>
      </c>
      <c r="H88" s="24">
        <v>5</v>
      </c>
      <c r="I88" s="24">
        <v>2</v>
      </c>
      <c r="J88" s="31">
        <v>1</v>
      </c>
      <c r="K88" s="27">
        <f t="shared" si="20"/>
        <v>8</v>
      </c>
      <c r="L88" s="13"/>
      <c r="M88" s="13"/>
      <c r="N88" s="13"/>
      <c r="O88" s="27">
        <f t="shared" si="21"/>
        <v>0</v>
      </c>
      <c r="P88" s="69"/>
      <c r="Q88" s="69"/>
      <c r="R88" s="69"/>
      <c r="S88" s="54">
        <f t="shared" si="22"/>
        <v>0</v>
      </c>
      <c r="T88" s="27">
        <f t="shared" si="23"/>
        <v>11</v>
      </c>
    </row>
    <row r="89" spans="3:20" ht="15.75" x14ac:dyDescent="0.25">
      <c r="C89" s="4" t="s">
        <v>51</v>
      </c>
      <c r="D89" s="13">
        <v>3068</v>
      </c>
      <c r="E89" s="13">
        <v>2172</v>
      </c>
      <c r="F89" s="13">
        <v>1928</v>
      </c>
      <c r="G89" s="27">
        <f t="shared" si="19"/>
        <v>7168</v>
      </c>
      <c r="H89" s="24">
        <v>2016</v>
      </c>
      <c r="I89" s="24">
        <v>1817</v>
      </c>
      <c r="J89" s="32">
        <v>1876</v>
      </c>
      <c r="K89" s="27">
        <f t="shared" si="20"/>
        <v>5709</v>
      </c>
      <c r="L89" s="13"/>
      <c r="M89" s="13"/>
      <c r="N89" s="13"/>
      <c r="O89" s="27">
        <f t="shared" si="21"/>
        <v>0</v>
      </c>
      <c r="P89" s="69"/>
      <c r="Q89" s="69"/>
      <c r="R89" s="69"/>
      <c r="S89" s="54">
        <f t="shared" si="22"/>
        <v>0</v>
      </c>
      <c r="T89" s="27">
        <f t="shared" si="23"/>
        <v>12877</v>
      </c>
    </row>
    <row r="90" spans="3:20" ht="15.75" x14ac:dyDescent="0.25">
      <c r="C90" s="4" t="s">
        <v>52</v>
      </c>
      <c r="D90" s="13">
        <v>434</v>
      </c>
      <c r="E90" s="13">
        <v>330</v>
      </c>
      <c r="F90" s="13">
        <v>308</v>
      </c>
      <c r="G90" s="27">
        <f t="shared" si="19"/>
        <v>1072</v>
      </c>
      <c r="H90" s="17">
        <v>315</v>
      </c>
      <c r="I90" s="17">
        <v>317</v>
      </c>
      <c r="J90" s="33">
        <v>285</v>
      </c>
      <c r="K90" s="27">
        <f t="shared" si="20"/>
        <v>917</v>
      </c>
      <c r="L90" s="13"/>
      <c r="M90" s="13"/>
      <c r="N90" s="13"/>
      <c r="O90" s="27">
        <f t="shared" si="21"/>
        <v>0</v>
      </c>
      <c r="P90" s="57"/>
      <c r="Q90" s="57"/>
      <c r="R90" s="57"/>
      <c r="S90" s="54">
        <f t="shared" si="22"/>
        <v>0</v>
      </c>
      <c r="T90" s="27">
        <f t="shared" si="23"/>
        <v>1989</v>
      </c>
    </row>
    <row r="91" spans="3:20" ht="15.75" x14ac:dyDescent="0.25">
      <c r="C91" s="4" t="s">
        <v>53</v>
      </c>
      <c r="D91" s="13">
        <v>56</v>
      </c>
      <c r="E91" s="13">
        <v>46</v>
      </c>
      <c r="F91" s="13">
        <v>26</v>
      </c>
      <c r="G91" s="27">
        <f t="shared" si="19"/>
        <v>128</v>
      </c>
      <c r="H91" s="24">
        <v>38</v>
      </c>
      <c r="I91" s="24">
        <v>43</v>
      </c>
      <c r="J91" s="25">
        <v>29</v>
      </c>
      <c r="K91" s="27">
        <f t="shared" si="20"/>
        <v>110</v>
      </c>
      <c r="L91" s="13"/>
      <c r="M91" s="13"/>
      <c r="N91" s="13"/>
      <c r="O91" s="27">
        <f t="shared" si="21"/>
        <v>0</v>
      </c>
      <c r="P91" s="69"/>
      <c r="Q91" s="69"/>
      <c r="R91" s="69"/>
      <c r="S91" s="54">
        <f t="shared" si="22"/>
        <v>0</v>
      </c>
      <c r="T91" s="27">
        <f t="shared" si="23"/>
        <v>238</v>
      </c>
    </row>
    <row r="92" spans="3:20" ht="15.75" x14ac:dyDescent="0.25">
      <c r="C92" s="4" t="s">
        <v>54</v>
      </c>
      <c r="D92" s="13">
        <v>5</v>
      </c>
      <c r="E92" s="13">
        <v>4</v>
      </c>
      <c r="F92" s="13">
        <v>1</v>
      </c>
      <c r="G92" s="27">
        <f t="shared" si="19"/>
        <v>10</v>
      </c>
      <c r="H92" s="17">
        <v>6</v>
      </c>
      <c r="I92" s="17">
        <v>6</v>
      </c>
      <c r="J92" s="26">
        <v>5</v>
      </c>
      <c r="K92" s="27">
        <f t="shared" si="20"/>
        <v>17</v>
      </c>
      <c r="L92" s="13"/>
      <c r="M92" s="13"/>
      <c r="N92" s="13"/>
      <c r="O92" s="27">
        <f t="shared" si="21"/>
        <v>0</v>
      </c>
      <c r="P92" s="57"/>
      <c r="Q92" s="57"/>
      <c r="R92" s="57"/>
      <c r="S92" s="54">
        <f t="shared" si="22"/>
        <v>0</v>
      </c>
      <c r="T92" s="27">
        <f t="shared" si="23"/>
        <v>27</v>
      </c>
    </row>
    <row r="93" spans="3:20" ht="15.75" x14ac:dyDescent="0.25">
      <c r="C93" s="38" t="s">
        <v>59</v>
      </c>
      <c r="D93" s="27">
        <f t="shared" ref="D93:T93" si="24">SUM(D87:D92)</f>
        <v>3808</v>
      </c>
      <c r="E93" s="27">
        <f>SUM(E87:E92)</f>
        <v>2728</v>
      </c>
      <c r="F93" s="27">
        <f t="shared" si="24"/>
        <v>2452</v>
      </c>
      <c r="G93" s="27">
        <f t="shared" si="24"/>
        <v>8988</v>
      </c>
      <c r="H93" s="27">
        <f t="shared" si="24"/>
        <v>2587</v>
      </c>
      <c r="I93" s="27">
        <f t="shared" si="24"/>
        <v>2394</v>
      </c>
      <c r="J93" s="27">
        <f t="shared" si="24"/>
        <v>2391</v>
      </c>
      <c r="K93" s="27">
        <f t="shared" si="24"/>
        <v>7372</v>
      </c>
      <c r="L93" s="27">
        <f t="shared" si="24"/>
        <v>0</v>
      </c>
      <c r="M93" s="27">
        <f t="shared" si="24"/>
        <v>0</v>
      </c>
      <c r="N93" s="27">
        <f t="shared" si="24"/>
        <v>0</v>
      </c>
      <c r="O93" s="27">
        <f t="shared" si="24"/>
        <v>0</v>
      </c>
      <c r="P93" s="27">
        <f t="shared" si="24"/>
        <v>0</v>
      </c>
      <c r="Q93" s="27">
        <f t="shared" si="24"/>
        <v>0</v>
      </c>
      <c r="R93" s="27">
        <f t="shared" si="24"/>
        <v>0</v>
      </c>
      <c r="S93" s="27">
        <f t="shared" si="24"/>
        <v>0</v>
      </c>
      <c r="T93" s="27">
        <f t="shared" si="24"/>
        <v>16360</v>
      </c>
    </row>
    <row r="94" spans="3:20" ht="15.75" x14ac:dyDescent="0.25">
      <c r="C94" s="75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</row>
    <row r="95" spans="3:20" ht="15.75" x14ac:dyDescent="0.25">
      <c r="C95" s="75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</row>
    <row r="96" spans="3:20" ht="15.75" x14ac:dyDescent="0.25">
      <c r="C96" s="75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</row>
    <row r="97" spans="3:20" ht="16.5" thickBot="1" x14ac:dyDescent="0.3">
      <c r="C97" s="2"/>
      <c r="D97" s="3"/>
      <c r="E97" s="3"/>
      <c r="F97" s="3"/>
      <c r="G97" s="7"/>
      <c r="H97" s="3"/>
      <c r="I97" s="3"/>
      <c r="J97" s="3"/>
      <c r="K97" s="7"/>
      <c r="L97" s="3"/>
      <c r="M97" s="3"/>
      <c r="N97" s="3"/>
      <c r="O97" s="7"/>
      <c r="P97" s="67"/>
      <c r="Q97" s="67"/>
      <c r="R97" s="67"/>
      <c r="S97" s="68"/>
    </row>
    <row r="98" spans="3:20" ht="15.75" x14ac:dyDescent="0.25">
      <c r="C98" s="106" t="s">
        <v>67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8"/>
    </row>
    <row r="99" spans="3:20" ht="15.75" x14ac:dyDescent="0.25">
      <c r="C99" s="98" t="s">
        <v>61</v>
      </c>
      <c r="D99" s="100" t="s">
        <v>2</v>
      </c>
      <c r="E99" s="100"/>
      <c r="F99" s="100"/>
      <c r="G99" s="100"/>
      <c r="H99" s="100" t="s">
        <v>3</v>
      </c>
      <c r="I99" s="100"/>
      <c r="J99" s="100"/>
      <c r="K99" s="100"/>
      <c r="L99" s="100" t="s">
        <v>4</v>
      </c>
      <c r="M99" s="100"/>
      <c r="N99" s="100"/>
      <c r="O99" s="100"/>
      <c r="P99" s="100" t="s">
        <v>5</v>
      </c>
      <c r="Q99" s="100"/>
      <c r="R99" s="100"/>
      <c r="S99" s="100"/>
      <c r="T99" s="101" t="s">
        <v>6</v>
      </c>
    </row>
    <row r="100" spans="3:20" ht="16.5" thickBot="1" x14ac:dyDescent="0.3">
      <c r="C100" s="99"/>
      <c r="D100" s="37" t="s">
        <v>7</v>
      </c>
      <c r="E100" s="37" t="s">
        <v>8</v>
      </c>
      <c r="F100" s="37" t="s">
        <v>9</v>
      </c>
      <c r="G100" s="37" t="s">
        <v>10</v>
      </c>
      <c r="H100" s="37" t="s">
        <v>11</v>
      </c>
      <c r="I100" s="37" t="s">
        <v>12</v>
      </c>
      <c r="J100" s="37" t="s">
        <v>13</v>
      </c>
      <c r="K100" s="37" t="s">
        <v>14</v>
      </c>
      <c r="L100" s="37" t="s">
        <v>15</v>
      </c>
      <c r="M100" s="37" t="s">
        <v>16</v>
      </c>
      <c r="N100" s="37" t="s">
        <v>17</v>
      </c>
      <c r="O100" s="37" t="s">
        <v>18</v>
      </c>
      <c r="P100" s="37" t="s">
        <v>19</v>
      </c>
      <c r="Q100" s="37" t="s">
        <v>20</v>
      </c>
      <c r="R100" s="37" t="s">
        <v>21</v>
      </c>
      <c r="S100" s="37" t="s">
        <v>22</v>
      </c>
      <c r="T100" s="102"/>
    </row>
    <row r="101" spans="3:20" ht="15.75" x14ac:dyDescent="0.25">
      <c r="C101" s="4" t="s">
        <v>26</v>
      </c>
      <c r="D101" s="13">
        <v>190</v>
      </c>
      <c r="E101" s="13">
        <v>132</v>
      </c>
      <c r="F101" s="13">
        <v>138</v>
      </c>
      <c r="G101" s="27">
        <f t="shared" ref="G101:G106" si="25">+SUM(D101:F101)</f>
        <v>460</v>
      </c>
      <c r="H101" s="17">
        <v>154</v>
      </c>
      <c r="I101" s="17">
        <v>152</v>
      </c>
      <c r="J101" s="26">
        <v>146</v>
      </c>
      <c r="K101" s="27">
        <f t="shared" ref="K101:K106" si="26">SUM(H101:J101)</f>
        <v>452</v>
      </c>
      <c r="L101" s="13"/>
      <c r="M101" s="13"/>
      <c r="N101" s="13"/>
      <c r="O101" s="27">
        <f t="shared" ref="O101:O106" si="27">SUM(L101:N101)</f>
        <v>0</v>
      </c>
      <c r="P101" s="70"/>
      <c r="Q101" s="70"/>
      <c r="R101" s="70"/>
      <c r="S101" s="70">
        <f t="shared" ref="S101:S106" si="28">SUM(P101:R101)</f>
        <v>0</v>
      </c>
      <c r="T101" s="27">
        <f t="shared" ref="T101:T106" si="29">SUM(G101,O101,K101, S101)</f>
        <v>912</v>
      </c>
    </row>
    <row r="102" spans="3:20" ht="15.75" x14ac:dyDescent="0.25">
      <c r="C102" s="4" t="s">
        <v>50</v>
      </c>
      <c r="D102" s="13">
        <v>0</v>
      </c>
      <c r="E102" s="13">
        <v>0</v>
      </c>
      <c r="F102" s="13">
        <v>0</v>
      </c>
      <c r="G102" s="27">
        <f t="shared" si="25"/>
        <v>0</v>
      </c>
      <c r="H102" s="13">
        <v>0</v>
      </c>
      <c r="I102" s="13">
        <v>0</v>
      </c>
      <c r="J102" s="13">
        <v>0</v>
      </c>
      <c r="K102" s="27">
        <f t="shared" si="26"/>
        <v>0</v>
      </c>
      <c r="L102" s="13"/>
      <c r="M102" s="13"/>
      <c r="N102" s="13"/>
      <c r="O102" s="27">
        <f t="shared" si="27"/>
        <v>0</v>
      </c>
      <c r="P102" s="55"/>
      <c r="Q102" s="55"/>
      <c r="R102" s="55"/>
      <c r="S102" s="54">
        <f t="shared" si="28"/>
        <v>0</v>
      </c>
      <c r="T102" s="27">
        <f t="shared" si="29"/>
        <v>0</v>
      </c>
    </row>
    <row r="103" spans="3:20" ht="15.75" x14ac:dyDescent="0.25">
      <c r="C103" s="4" t="s">
        <v>51</v>
      </c>
      <c r="D103" s="13">
        <v>1510</v>
      </c>
      <c r="E103" s="13">
        <v>1115</v>
      </c>
      <c r="F103" s="13">
        <v>1080</v>
      </c>
      <c r="G103" s="27">
        <f t="shared" si="25"/>
        <v>3705</v>
      </c>
      <c r="H103" s="24">
        <v>1018</v>
      </c>
      <c r="I103" s="24">
        <v>1001</v>
      </c>
      <c r="J103" s="25">
        <v>1088</v>
      </c>
      <c r="K103" s="27">
        <f t="shared" si="26"/>
        <v>3107</v>
      </c>
      <c r="L103" s="13"/>
      <c r="M103" s="13"/>
      <c r="N103" s="13"/>
      <c r="O103" s="27">
        <f t="shared" si="27"/>
        <v>0</v>
      </c>
      <c r="P103" s="55"/>
      <c r="Q103" s="55"/>
      <c r="R103" s="55"/>
      <c r="S103" s="54">
        <f t="shared" si="28"/>
        <v>0</v>
      </c>
      <c r="T103" s="27">
        <f t="shared" si="29"/>
        <v>6812</v>
      </c>
    </row>
    <row r="104" spans="3:20" ht="15.75" x14ac:dyDescent="0.25">
      <c r="C104" s="4" t="s">
        <v>52</v>
      </c>
      <c r="D104" s="13">
        <v>247</v>
      </c>
      <c r="E104" s="13">
        <v>170</v>
      </c>
      <c r="F104" s="13">
        <v>153</v>
      </c>
      <c r="G104" s="27">
        <f t="shared" si="25"/>
        <v>570</v>
      </c>
      <c r="H104" s="17">
        <v>155</v>
      </c>
      <c r="I104" s="17">
        <v>165</v>
      </c>
      <c r="J104" s="26">
        <v>179</v>
      </c>
      <c r="K104" s="27">
        <f t="shared" si="26"/>
        <v>499</v>
      </c>
      <c r="L104" s="13"/>
      <c r="M104" s="13"/>
      <c r="N104" s="13"/>
      <c r="O104" s="27">
        <f t="shared" si="27"/>
        <v>0</v>
      </c>
      <c r="P104" s="54"/>
      <c r="Q104" s="54"/>
      <c r="R104" s="54"/>
      <c r="S104" s="54">
        <f t="shared" si="28"/>
        <v>0</v>
      </c>
      <c r="T104" s="27">
        <f t="shared" si="29"/>
        <v>1069</v>
      </c>
    </row>
    <row r="105" spans="3:20" ht="15.75" x14ac:dyDescent="0.25">
      <c r="C105" s="4" t="s">
        <v>53</v>
      </c>
      <c r="D105" s="13">
        <v>50</v>
      </c>
      <c r="E105" s="13">
        <v>41</v>
      </c>
      <c r="F105" s="13">
        <v>25</v>
      </c>
      <c r="G105" s="27">
        <f t="shared" si="25"/>
        <v>116</v>
      </c>
      <c r="H105" s="24">
        <v>58</v>
      </c>
      <c r="I105" s="24">
        <v>25</v>
      </c>
      <c r="J105" s="25">
        <v>21</v>
      </c>
      <c r="K105" s="27">
        <f t="shared" si="26"/>
        <v>104</v>
      </c>
      <c r="L105" s="13"/>
      <c r="M105" s="13"/>
      <c r="N105" s="13"/>
      <c r="O105" s="27">
        <f t="shared" si="27"/>
        <v>0</v>
      </c>
      <c r="P105" s="55"/>
      <c r="Q105" s="55"/>
      <c r="R105" s="55"/>
      <c r="S105" s="54">
        <f t="shared" si="28"/>
        <v>0</v>
      </c>
      <c r="T105" s="27">
        <f t="shared" si="29"/>
        <v>220</v>
      </c>
    </row>
    <row r="106" spans="3:20" ht="15.75" x14ac:dyDescent="0.25">
      <c r="C106" s="4" t="s">
        <v>54</v>
      </c>
      <c r="D106" s="13">
        <v>2</v>
      </c>
      <c r="E106" s="13">
        <v>2</v>
      </c>
      <c r="F106" s="13">
        <v>2</v>
      </c>
      <c r="G106" s="27">
        <f t="shared" si="25"/>
        <v>6</v>
      </c>
      <c r="H106" s="17">
        <v>1</v>
      </c>
      <c r="I106" s="17">
        <v>2</v>
      </c>
      <c r="J106" s="26">
        <v>0</v>
      </c>
      <c r="K106" s="27">
        <f t="shared" si="26"/>
        <v>3</v>
      </c>
      <c r="L106" s="13"/>
      <c r="M106" s="13"/>
      <c r="N106" s="13"/>
      <c r="O106" s="27">
        <f t="shared" si="27"/>
        <v>0</v>
      </c>
      <c r="P106" s="54"/>
      <c r="Q106" s="54"/>
      <c r="R106" s="54"/>
      <c r="S106" s="54">
        <f t="shared" si="28"/>
        <v>0</v>
      </c>
      <c r="T106" s="27">
        <f t="shared" si="29"/>
        <v>9</v>
      </c>
    </row>
    <row r="107" spans="3:20" ht="15.75" x14ac:dyDescent="0.25">
      <c r="C107" s="38" t="s">
        <v>59</v>
      </c>
      <c r="D107" s="27">
        <f t="shared" ref="D107:T107" si="30">SUM(D101:D106)</f>
        <v>1999</v>
      </c>
      <c r="E107" s="27">
        <f t="shared" si="30"/>
        <v>1460</v>
      </c>
      <c r="F107" s="27">
        <f t="shared" si="30"/>
        <v>1398</v>
      </c>
      <c r="G107" s="27">
        <f t="shared" si="30"/>
        <v>4857</v>
      </c>
      <c r="H107" s="27">
        <f>SUM(H101:H106)</f>
        <v>1386</v>
      </c>
      <c r="I107" s="27">
        <f t="shared" si="30"/>
        <v>1345</v>
      </c>
      <c r="J107" s="27">
        <f t="shared" si="30"/>
        <v>1434</v>
      </c>
      <c r="K107" s="27">
        <f t="shared" si="30"/>
        <v>4165</v>
      </c>
      <c r="L107" s="27">
        <f t="shared" si="30"/>
        <v>0</v>
      </c>
      <c r="M107" s="27">
        <f t="shared" si="30"/>
        <v>0</v>
      </c>
      <c r="N107" s="27">
        <f t="shared" si="30"/>
        <v>0</v>
      </c>
      <c r="O107" s="27">
        <f t="shared" si="30"/>
        <v>0</v>
      </c>
      <c r="P107" s="27">
        <f t="shared" si="30"/>
        <v>0</v>
      </c>
      <c r="Q107" s="27">
        <f t="shared" si="30"/>
        <v>0</v>
      </c>
      <c r="R107" s="27">
        <f t="shared" si="30"/>
        <v>0</v>
      </c>
      <c r="S107" s="27">
        <f t="shared" si="30"/>
        <v>0</v>
      </c>
      <c r="T107" s="27">
        <f t="shared" si="30"/>
        <v>9022</v>
      </c>
    </row>
    <row r="108" spans="3:20" ht="15.75" x14ac:dyDescent="0.25">
      <c r="C108" s="75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</row>
    <row r="109" spans="3:20" ht="15.75" x14ac:dyDescent="0.25">
      <c r="C109" s="75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</row>
    <row r="110" spans="3:20" ht="15.75" x14ac:dyDescent="0.25">
      <c r="C110" s="75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</row>
    <row r="111" spans="3:20" ht="16.5" thickBot="1" x14ac:dyDescent="0.3">
      <c r="C111" s="75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</row>
    <row r="112" spans="3:20" ht="15.75" x14ac:dyDescent="0.25">
      <c r="C112" s="106" t="s">
        <v>68</v>
      </c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</row>
    <row r="113" spans="3:20" ht="15.75" x14ac:dyDescent="0.25">
      <c r="C113" s="98" t="s">
        <v>61</v>
      </c>
      <c r="D113" s="100" t="s">
        <v>2</v>
      </c>
      <c r="E113" s="100"/>
      <c r="F113" s="100"/>
      <c r="G113" s="100"/>
      <c r="H113" s="100" t="s">
        <v>3</v>
      </c>
      <c r="I113" s="100"/>
      <c r="J113" s="100"/>
      <c r="K113" s="100"/>
      <c r="L113" s="100" t="s">
        <v>4</v>
      </c>
      <c r="M113" s="100"/>
      <c r="N113" s="100"/>
      <c r="O113" s="100"/>
      <c r="P113" s="100" t="s">
        <v>5</v>
      </c>
      <c r="Q113" s="100"/>
      <c r="R113" s="100"/>
      <c r="S113" s="100"/>
      <c r="T113" s="101" t="s">
        <v>6</v>
      </c>
    </row>
    <row r="114" spans="3:20" ht="16.5" thickBot="1" x14ac:dyDescent="0.3">
      <c r="C114" s="99"/>
      <c r="D114" s="37" t="s">
        <v>7</v>
      </c>
      <c r="E114" s="37" t="s">
        <v>8</v>
      </c>
      <c r="F114" s="37" t="s">
        <v>9</v>
      </c>
      <c r="G114" s="37" t="s">
        <v>10</v>
      </c>
      <c r="H114" s="37" t="s">
        <v>11</v>
      </c>
      <c r="I114" s="37" t="s">
        <v>12</v>
      </c>
      <c r="J114" s="37" t="s">
        <v>13</v>
      </c>
      <c r="K114" s="37" t="s">
        <v>14</v>
      </c>
      <c r="L114" s="37" t="s">
        <v>15</v>
      </c>
      <c r="M114" s="37" t="s">
        <v>16</v>
      </c>
      <c r="N114" s="37" t="s">
        <v>17</v>
      </c>
      <c r="O114" s="37" t="s">
        <v>18</v>
      </c>
      <c r="P114" s="37" t="s">
        <v>19</v>
      </c>
      <c r="Q114" s="37" t="s">
        <v>20</v>
      </c>
      <c r="R114" s="37" t="s">
        <v>21</v>
      </c>
      <c r="S114" s="37" t="s">
        <v>22</v>
      </c>
      <c r="T114" s="102"/>
    </row>
    <row r="115" spans="3:20" ht="15.75" x14ac:dyDescent="0.25">
      <c r="C115" s="5" t="s">
        <v>23</v>
      </c>
      <c r="D115" s="22">
        <v>1039</v>
      </c>
      <c r="E115" s="22">
        <v>1035</v>
      </c>
      <c r="F115" s="22">
        <v>1007</v>
      </c>
      <c r="G115" s="23">
        <f>+SUM(D115:F115)</f>
        <v>3081</v>
      </c>
      <c r="H115" s="17">
        <v>1069</v>
      </c>
      <c r="I115" s="17">
        <v>1023</v>
      </c>
      <c r="J115" s="26">
        <v>1081</v>
      </c>
      <c r="K115" s="23">
        <f>SUM(H115:J115)</f>
        <v>3173</v>
      </c>
      <c r="L115" s="22"/>
      <c r="M115" s="22"/>
      <c r="N115" s="22"/>
      <c r="O115" s="23">
        <f>SUM(L115:N115)</f>
        <v>0</v>
      </c>
      <c r="P115" s="54"/>
      <c r="Q115" s="54"/>
      <c r="R115" s="54"/>
      <c r="S115" s="54">
        <f>SUM(P115:R115)</f>
        <v>0</v>
      </c>
      <c r="T115" s="23">
        <f t="shared" ref="T115:T125" si="31">SUM(G115,O115,K115, S115)</f>
        <v>6254</v>
      </c>
    </row>
    <row r="116" spans="3:20" ht="15.75" x14ac:dyDescent="0.25">
      <c r="C116" s="4" t="s">
        <v>24</v>
      </c>
      <c r="D116" s="22">
        <v>878</v>
      </c>
      <c r="E116" s="22">
        <v>187</v>
      </c>
      <c r="F116" s="22">
        <v>944</v>
      </c>
      <c r="G116" s="23">
        <f t="shared" ref="G116:G125" si="32">+SUM(D116:F116)</f>
        <v>2009</v>
      </c>
      <c r="H116" s="82">
        <v>963</v>
      </c>
      <c r="I116" s="82">
        <v>975</v>
      </c>
      <c r="J116" s="95">
        <v>941</v>
      </c>
      <c r="K116" s="23">
        <f t="shared" ref="K116:K125" si="33">SUM(H116:J116)</f>
        <v>2879</v>
      </c>
      <c r="L116" s="22"/>
      <c r="M116" s="22"/>
      <c r="N116" s="22"/>
      <c r="O116" s="23">
        <f t="shared" ref="O116:O125" si="34">SUM(L116:N116)</f>
        <v>0</v>
      </c>
      <c r="P116" s="54"/>
      <c r="Q116" s="54"/>
      <c r="R116" s="54"/>
      <c r="S116" s="54">
        <f t="shared" ref="S116:S125" si="35">SUM(P116:R116)</f>
        <v>0</v>
      </c>
      <c r="T116" s="23">
        <f t="shared" si="31"/>
        <v>4888</v>
      </c>
    </row>
    <row r="117" spans="3:20" ht="15.75" x14ac:dyDescent="0.25">
      <c r="C117" s="4" t="s">
        <v>26</v>
      </c>
      <c r="D117" s="22">
        <v>67</v>
      </c>
      <c r="E117" s="22">
        <v>44</v>
      </c>
      <c r="F117" s="22">
        <v>54</v>
      </c>
      <c r="G117" s="23">
        <f t="shared" si="32"/>
        <v>165</v>
      </c>
      <c r="H117" s="82">
        <v>52</v>
      </c>
      <c r="I117" s="82">
        <v>56</v>
      </c>
      <c r="J117" s="95">
        <v>44</v>
      </c>
      <c r="K117" s="23">
        <f t="shared" si="33"/>
        <v>152</v>
      </c>
      <c r="L117" s="22"/>
      <c r="M117" s="22"/>
      <c r="N117" s="22"/>
      <c r="O117" s="23">
        <f t="shared" si="34"/>
        <v>0</v>
      </c>
      <c r="P117" s="54"/>
      <c r="Q117" s="54"/>
      <c r="R117" s="54"/>
      <c r="S117" s="54">
        <f>SUM(P117:R117)</f>
        <v>0</v>
      </c>
      <c r="T117" s="23">
        <f t="shared" si="31"/>
        <v>317</v>
      </c>
    </row>
    <row r="118" spans="3:20" ht="15.75" x14ac:dyDescent="0.25">
      <c r="C118" s="4" t="s">
        <v>49</v>
      </c>
      <c r="D118" s="22">
        <v>1055</v>
      </c>
      <c r="E118" s="22">
        <v>811</v>
      </c>
      <c r="F118" s="22">
        <v>777</v>
      </c>
      <c r="G118" s="23">
        <f t="shared" si="32"/>
        <v>2643</v>
      </c>
      <c r="H118" s="96">
        <v>62</v>
      </c>
      <c r="I118" s="96">
        <v>47</v>
      </c>
      <c r="J118" s="97">
        <v>53</v>
      </c>
      <c r="K118" s="23">
        <f t="shared" si="33"/>
        <v>162</v>
      </c>
      <c r="L118" s="22"/>
      <c r="M118" s="22"/>
      <c r="N118" s="22"/>
      <c r="O118" s="23">
        <f t="shared" si="34"/>
        <v>0</v>
      </c>
      <c r="P118" s="54"/>
      <c r="Q118" s="54"/>
      <c r="R118" s="54"/>
      <c r="S118" s="54">
        <f t="shared" si="35"/>
        <v>0</v>
      </c>
      <c r="T118" s="23">
        <f t="shared" si="31"/>
        <v>2805</v>
      </c>
    </row>
    <row r="119" spans="3:20" ht="15.75" x14ac:dyDescent="0.25">
      <c r="C119" s="4" t="s">
        <v>50</v>
      </c>
      <c r="D119" s="22">
        <v>0</v>
      </c>
      <c r="E119" s="22">
        <v>0</v>
      </c>
      <c r="F119" s="22">
        <v>1</v>
      </c>
      <c r="G119" s="23">
        <f t="shared" si="32"/>
        <v>1</v>
      </c>
      <c r="H119" s="96">
        <v>0</v>
      </c>
      <c r="I119" s="81">
        <v>0</v>
      </c>
      <c r="J119" s="97">
        <v>0</v>
      </c>
      <c r="K119" s="23">
        <f t="shared" si="33"/>
        <v>0</v>
      </c>
      <c r="L119" s="22"/>
      <c r="M119" s="22"/>
      <c r="N119" s="22"/>
      <c r="O119" s="23">
        <f t="shared" si="34"/>
        <v>0</v>
      </c>
      <c r="P119" s="54"/>
      <c r="Q119" s="54"/>
      <c r="R119" s="54"/>
      <c r="S119" s="54">
        <f t="shared" si="35"/>
        <v>0</v>
      </c>
      <c r="T119" s="23">
        <f t="shared" si="31"/>
        <v>1</v>
      </c>
    </row>
    <row r="120" spans="3:20" ht="15.75" x14ac:dyDescent="0.25">
      <c r="C120" s="4" t="s">
        <v>51</v>
      </c>
      <c r="D120" s="22">
        <v>935</v>
      </c>
      <c r="E120" s="22">
        <v>717</v>
      </c>
      <c r="F120" s="22">
        <v>680</v>
      </c>
      <c r="G120" s="23">
        <f t="shared" si="32"/>
        <v>2332</v>
      </c>
      <c r="H120" s="24">
        <v>633</v>
      </c>
      <c r="I120" s="24">
        <v>622</v>
      </c>
      <c r="J120" s="25">
        <v>622</v>
      </c>
      <c r="K120" s="23">
        <f t="shared" si="33"/>
        <v>1877</v>
      </c>
      <c r="L120" s="22"/>
      <c r="M120" s="22"/>
      <c r="N120" s="22"/>
      <c r="O120" s="23">
        <f t="shared" si="34"/>
        <v>0</v>
      </c>
      <c r="P120" s="55"/>
      <c r="Q120" s="55"/>
      <c r="R120" s="55"/>
      <c r="S120" s="54">
        <f t="shared" si="35"/>
        <v>0</v>
      </c>
      <c r="T120" s="23">
        <f t="shared" si="31"/>
        <v>4209</v>
      </c>
    </row>
    <row r="121" spans="3:20" ht="15.75" x14ac:dyDescent="0.25">
      <c r="C121" s="4" t="s">
        <v>52</v>
      </c>
      <c r="D121" s="22">
        <v>60</v>
      </c>
      <c r="E121" s="22">
        <v>41</v>
      </c>
      <c r="F121" s="22">
        <v>43</v>
      </c>
      <c r="G121" s="23">
        <f t="shared" si="32"/>
        <v>144</v>
      </c>
      <c r="H121" s="17">
        <v>46</v>
      </c>
      <c r="I121" s="17">
        <v>41</v>
      </c>
      <c r="J121" s="26">
        <v>36</v>
      </c>
      <c r="K121" s="23">
        <f t="shared" si="33"/>
        <v>123</v>
      </c>
      <c r="L121" s="22"/>
      <c r="M121" s="22"/>
      <c r="N121" s="22"/>
      <c r="O121" s="23">
        <f t="shared" si="34"/>
        <v>0</v>
      </c>
      <c r="P121" s="54"/>
      <c r="Q121" s="54"/>
      <c r="R121" s="54"/>
      <c r="S121" s="54">
        <f t="shared" si="35"/>
        <v>0</v>
      </c>
      <c r="T121" s="23">
        <f t="shared" si="31"/>
        <v>267</v>
      </c>
    </row>
    <row r="122" spans="3:20" ht="15.75" x14ac:dyDescent="0.25">
      <c r="C122" s="4" t="s">
        <v>53</v>
      </c>
      <c r="D122" s="22">
        <v>9</v>
      </c>
      <c r="E122" s="22">
        <v>8</v>
      </c>
      <c r="F122" s="22">
        <v>4</v>
      </c>
      <c r="G122" s="23">
        <f t="shared" si="32"/>
        <v>21</v>
      </c>
      <c r="H122" s="24">
        <v>5</v>
      </c>
      <c r="I122" s="24">
        <v>4</v>
      </c>
      <c r="J122" s="25">
        <v>2</v>
      </c>
      <c r="K122" s="23">
        <f t="shared" si="33"/>
        <v>11</v>
      </c>
      <c r="L122" s="22"/>
      <c r="M122" s="22"/>
      <c r="N122" s="22"/>
      <c r="O122" s="23">
        <f t="shared" si="34"/>
        <v>0</v>
      </c>
      <c r="P122" s="54"/>
      <c r="Q122" s="54"/>
      <c r="R122" s="54"/>
      <c r="S122" s="54">
        <f t="shared" si="35"/>
        <v>0</v>
      </c>
      <c r="T122" s="23">
        <f t="shared" si="31"/>
        <v>32</v>
      </c>
    </row>
    <row r="123" spans="3:20" ht="15.75" x14ac:dyDescent="0.25">
      <c r="C123" s="4" t="s">
        <v>54</v>
      </c>
      <c r="D123" s="22">
        <v>1</v>
      </c>
      <c r="E123" s="22">
        <v>1</v>
      </c>
      <c r="F123" s="22">
        <v>0</v>
      </c>
      <c r="G123" s="23">
        <f t="shared" si="32"/>
        <v>2</v>
      </c>
      <c r="H123" s="22">
        <v>0</v>
      </c>
      <c r="I123" s="17">
        <v>0</v>
      </c>
      <c r="J123" s="22">
        <v>0</v>
      </c>
      <c r="K123" s="23">
        <f t="shared" si="33"/>
        <v>0</v>
      </c>
      <c r="L123" s="22"/>
      <c r="M123" s="22"/>
      <c r="N123" s="22"/>
      <c r="O123" s="23">
        <f t="shared" si="34"/>
        <v>0</v>
      </c>
      <c r="P123" s="54"/>
      <c r="Q123" s="54"/>
      <c r="R123" s="54"/>
      <c r="S123" s="54">
        <f t="shared" si="35"/>
        <v>0</v>
      </c>
      <c r="T123" s="23">
        <f t="shared" si="31"/>
        <v>2</v>
      </c>
    </row>
    <row r="124" spans="3:20" ht="15.75" x14ac:dyDescent="0.25">
      <c r="C124" s="4" t="s">
        <v>57</v>
      </c>
      <c r="D124" s="22">
        <v>2</v>
      </c>
      <c r="E124" s="22">
        <v>3</v>
      </c>
      <c r="F124" s="22">
        <v>2</v>
      </c>
      <c r="G124" s="23">
        <f t="shared" si="32"/>
        <v>7</v>
      </c>
      <c r="H124" s="24">
        <v>42</v>
      </c>
      <c r="I124" s="24">
        <v>75</v>
      </c>
      <c r="J124" s="40">
        <v>69</v>
      </c>
      <c r="K124" s="23">
        <f t="shared" si="33"/>
        <v>186</v>
      </c>
      <c r="L124" s="22"/>
      <c r="M124" s="22"/>
      <c r="N124" s="22"/>
      <c r="O124" s="23">
        <f t="shared" si="34"/>
        <v>0</v>
      </c>
      <c r="P124" s="54"/>
      <c r="Q124" s="54"/>
      <c r="R124" s="54"/>
      <c r="S124" s="54">
        <f t="shared" si="35"/>
        <v>0</v>
      </c>
      <c r="T124" s="23">
        <f t="shared" si="31"/>
        <v>193</v>
      </c>
    </row>
    <row r="125" spans="3:20" ht="15.75" x14ac:dyDescent="0.25">
      <c r="C125" s="4" t="s">
        <v>58</v>
      </c>
      <c r="D125" s="22">
        <v>176</v>
      </c>
      <c r="E125" s="22">
        <v>135</v>
      </c>
      <c r="F125" s="22">
        <v>213</v>
      </c>
      <c r="G125" s="23">
        <f t="shared" si="32"/>
        <v>524</v>
      </c>
      <c r="H125" s="24">
        <v>330</v>
      </c>
      <c r="I125" s="24">
        <v>272</v>
      </c>
      <c r="J125" s="22">
        <v>326</v>
      </c>
      <c r="K125" s="23">
        <f t="shared" si="33"/>
        <v>928</v>
      </c>
      <c r="L125" s="22"/>
      <c r="M125" s="22"/>
      <c r="N125" s="22"/>
      <c r="O125" s="23">
        <f t="shared" si="34"/>
        <v>0</v>
      </c>
      <c r="P125" s="55"/>
      <c r="Q125" s="55"/>
      <c r="R125" s="55"/>
      <c r="S125" s="54">
        <f t="shared" si="35"/>
        <v>0</v>
      </c>
      <c r="T125" s="23">
        <f t="shared" si="31"/>
        <v>1452</v>
      </c>
    </row>
    <row r="126" spans="3:20" ht="15.75" x14ac:dyDescent="0.25">
      <c r="C126" s="38" t="s">
        <v>59</v>
      </c>
      <c r="D126" s="23">
        <f>SUM(D115:D125)</f>
        <v>4222</v>
      </c>
      <c r="E126" s="23">
        <f t="shared" ref="E126:O126" si="36">SUM(E115:E125)</f>
        <v>2982</v>
      </c>
      <c r="F126" s="23">
        <f t="shared" si="36"/>
        <v>3725</v>
      </c>
      <c r="G126" s="23">
        <f t="shared" si="36"/>
        <v>10929</v>
      </c>
      <c r="H126" s="23">
        <f t="shared" si="36"/>
        <v>3202</v>
      </c>
      <c r="I126" s="23">
        <f t="shared" si="36"/>
        <v>3115</v>
      </c>
      <c r="J126" s="23">
        <f t="shared" si="36"/>
        <v>3174</v>
      </c>
      <c r="K126" s="23">
        <f t="shared" si="36"/>
        <v>9491</v>
      </c>
      <c r="L126" s="23">
        <f t="shared" si="36"/>
        <v>0</v>
      </c>
      <c r="M126" s="23">
        <f t="shared" si="36"/>
        <v>0</v>
      </c>
      <c r="N126" s="23">
        <f t="shared" si="36"/>
        <v>0</v>
      </c>
      <c r="O126" s="23">
        <f t="shared" si="36"/>
        <v>0</v>
      </c>
      <c r="P126" s="41">
        <f>SUM(P115:P125)</f>
        <v>0</v>
      </c>
      <c r="Q126" s="41">
        <f>SUM(Q115:Q125)</f>
        <v>0</v>
      </c>
      <c r="R126" s="41">
        <f>SUM(R115:R125)</f>
        <v>0</v>
      </c>
      <c r="S126" s="23">
        <f>SUM(S115:S125)</f>
        <v>0</v>
      </c>
      <c r="T126" s="23">
        <f>SUM(T115:T125)</f>
        <v>20420</v>
      </c>
    </row>
    <row r="127" spans="3:20" ht="15.75" x14ac:dyDescent="0.25">
      <c r="C127" s="75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8"/>
      <c r="Q127" s="78"/>
      <c r="R127" s="78"/>
      <c r="S127" s="76"/>
      <c r="T127" s="76"/>
    </row>
    <row r="128" spans="3:20" ht="15.75" x14ac:dyDescent="0.25">
      <c r="C128" s="75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8"/>
      <c r="Q128" s="78"/>
      <c r="R128" s="78"/>
      <c r="S128" s="76"/>
      <c r="T128" s="76"/>
    </row>
    <row r="129" spans="3:20" ht="15.75" x14ac:dyDescent="0.25">
      <c r="C129" s="75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8"/>
      <c r="Q129" s="78"/>
      <c r="R129" s="78"/>
      <c r="S129" s="76"/>
      <c r="T129" s="76"/>
    </row>
    <row r="130" spans="3:20" ht="16.5" thickBot="1" x14ac:dyDescent="0.3">
      <c r="C130" s="2"/>
      <c r="D130" s="3"/>
      <c r="E130" s="3"/>
      <c r="F130" s="3"/>
      <c r="G130" s="7"/>
      <c r="H130" s="3"/>
      <c r="I130" s="3"/>
      <c r="J130" s="3"/>
      <c r="K130" s="7"/>
      <c r="L130" s="3"/>
      <c r="M130" s="3"/>
      <c r="N130" s="3"/>
      <c r="O130" s="7"/>
      <c r="P130" s="67"/>
      <c r="Q130" s="67"/>
      <c r="R130" s="67"/>
      <c r="S130" s="68"/>
    </row>
    <row r="131" spans="3:20" ht="15.75" x14ac:dyDescent="0.25">
      <c r="C131" s="106" t="s">
        <v>69</v>
      </c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8"/>
    </row>
    <row r="132" spans="3:20" ht="15.75" x14ac:dyDescent="0.25">
      <c r="C132" s="98" t="s">
        <v>61</v>
      </c>
      <c r="D132" s="100" t="s">
        <v>2</v>
      </c>
      <c r="E132" s="100"/>
      <c r="F132" s="100"/>
      <c r="G132" s="100"/>
      <c r="H132" s="100" t="s">
        <v>3</v>
      </c>
      <c r="I132" s="100"/>
      <c r="J132" s="100"/>
      <c r="K132" s="100"/>
      <c r="L132" s="100" t="s">
        <v>4</v>
      </c>
      <c r="M132" s="100"/>
      <c r="N132" s="100"/>
      <c r="O132" s="100"/>
      <c r="P132" s="100" t="s">
        <v>5</v>
      </c>
      <c r="Q132" s="100"/>
      <c r="R132" s="100"/>
      <c r="S132" s="100"/>
      <c r="T132" s="101" t="s">
        <v>6</v>
      </c>
    </row>
    <row r="133" spans="3:20" ht="16.5" thickBot="1" x14ac:dyDescent="0.3">
      <c r="C133" s="99"/>
      <c r="D133" s="37" t="s">
        <v>7</v>
      </c>
      <c r="E133" s="37" t="s">
        <v>8</v>
      </c>
      <c r="F133" s="37" t="s">
        <v>9</v>
      </c>
      <c r="G133" s="37" t="s">
        <v>10</v>
      </c>
      <c r="H133" s="37" t="s">
        <v>11</v>
      </c>
      <c r="I133" s="37" t="s">
        <v>12</v>
      </c>
      <c r="J133" s="37" t="s">
        <v>13</v>
      </c>
      <c r="K133" s="37" t="s">
        <v>14</v>
      </c>
      <c r="L133" s="37" t="s">
        <v>15</v>
      </c>
      <c r="M133" s="37" t="s">
        <v>16</v>
      </c>
      <c r="N133" s="37" t="s">
        <v>17</v>
      </c>
      <c r="O133" s="37" t="s">
        <v>18</v>
      </c>
      <c r="P133" s="37" t="s">
        <v>19</v>
      </c>
      <c r="Q133" s="37" t="s">
        <v>20</v>
      </c>
      <c r="R133" s="37" t="s">
        <v>21</v>
      </c>
      <c r="S133" s="37" t="s">
        <v>22</v>
      </c>
      <c r="T133" s="102"/>
    </row>
    <row r="134" spans="3:20" ht="15.75" x14ac:dyDescent="0.25">
      <c r="C134" s="5" t="s">
        <v>23</v>
      </c>
      <c r="D134" s="22">
        <v>1317</v>
      </c>
      <c r="E134" s="22">
        <v>1276</v>
      </c>
      <c r="F134" s="22">
        <v>1246</v>
      </c>
      <c r="G134" s="23">
        <f>+SUM(D134:F134)</f>
        <v>3839</v>
      </c>
      <c r="H134" s="17">
        <v>1345</v>
      </c>
      <c r="I134" s="17">
        <v>1288</v>
      </c>
      <c r="J134" s="26">
        <v>1165</v>
      </c>
      <c r="K134" s="23">
        <f>SUM(H134:J134)</f>
        <v>3798</v>
      </c>
      <c r="L134" s="22"/>
      <c r="M134" s="22"/>
      <c r="N134" s="22"/>
      <c r="O134" s="23">
        <f>SUM(L134:N134)</f>
        <v>0</v>
      </c>
      <c r="P134" s="54"/>
      <c r="Q134" s="54"/>
      <c r="R134" s="54"/>
      <c r="S134" s="54">
        <f>SUM(P134:R134)</f>
        <v>0</v>
      </c>
      <c r="T134" s="23">
        <f>SUM(G134,O134,K134, S134)</f>
        <v>7637</v>
      </c>
    </row>
    <row r="135" spans="3:20" ht="15.75" x14ac:dyDescent="0.25">
      <c r="C135" s="4" t="s">
        <v>24</v>
      </c>
      <c r="D135" s="22">
        <v>949</v>
      </c>
      <c r="E135" s="22">
        <v>1071</v>
      </c>
      <c r="F135" s="22">
        <v>993</v>
      </c>
      <c r="G135" s="23">
        <f t="shared" ref="G135:G144" si="37">+SUM(D135:F135)</f>
        <v>3013</v>
      </c>
      <c r="H135" s="82">
        <v>1124</v>
      </c>
      <c r="I135" s="82">
        <v>1131</v>
      </c>
      <c r="J135" s="95">
        <v>996</v>
      </c>
      <c r="K135" s="23">
        <f t="shared" ref="K135:K149" si="38">SUM(H135:J135)</f>
        <v>3251</v>
      </c>
      <c r="L135" s="22"/>
      <c r="M135" s="22"/>
      <c r="N135" s="22"/>
      <c r="O135" s="23">
        <f t="shared" ref="O135:O149" si="39">SUM(L135:N135)</f>
        <v>0</v>
      </c>
      <c r="P135" s="54"/>
      <c r="Q135" s="54"/>
      <c r="R135" s="54"/>
      <c r="S135" s="54">
        <f t="shared" ref="S135:S149" si="40">SUM(P135:R135)</f>
        <v>0</v>
      </c>
      <c r="T135" s="23">
        <f t="shared" ref="T135:T143" si="41">SUM(G135,O135,K135, S135)</f>
        <v>6264</v>
      </c>
    </row>
    <row r="136" spans="3:20" ht="15.75" x14ac:dyDescent="0.25">
      <c r="C136" s="4" t="s">
        <v>49</v>
      </c>
      <c r="D136" s="22">
        <v>3951</v>
      </c>
      <c r="E136" s="22">
        <v>2956</v>
      </c>
      <c r="F136" s="22">
        <v>2828</v>
      </c>
      <c r="G136" s="23">
        <f>+SUM(D136:F136)</f>
        <v>9735</v>
      </c>
      <c r="H136" s="96">
        <v>26</v>
      </c>
      <c r="I136" s="96">
        <v>36</v>
      </c>
      <c r="J136" s="97">
        <v>33</v>
      </c>
      <c r="K136" s="23">
        <f>SUM(H136:J136)</f>
        <v>95</v>
      </c>
      <c r="L136" s="22"/>
      <c r="M136" s="22"/>
      <c r="N136" s="22"/>
      <c r="O136" s="23">
        <f>SUM(L136:N136)</f>
        <v>0</v>
      </c>
      <c r="P136" s="54"/>
      <c r="Q136" s="54"/>
      <c r="R136" s="54"/>
      <c r="S136" s="54">
        <f>SUM(P136:R136)</f>
        <v>0</v>
      </c>
      <c r="T136" s="23">
        <f>SUM(G136,O136,K136, S136)</f>
        <v>9830</v>
      </c>
    </row>
    <row r="137" spans="3:20" ht="15.75" x14ac:dyDescent="0.25">
      <c r="C137" s="4" t="s">
        <v>26</v>
      </c>
      <c r="D137" s="22">
        <v>202</v>
      </c>
      <c r="E137" s="22">
        <v>119</v>
      </c>
      <c r="F137" s="22">
        <v>176</v>
      </c>
      <c r="G137" s="23">
        <f t="shared" si="37"/>
        <v>497</v>
      </c>
      <c r="H137" s="17">
        <v>169</v>
      </c>
      <c r="I137" s="17">
        <v>171</v>
      </c>
      <c r="J137" s="26">
        <v>169</v>
      </c>
      <c r="K137" s="23">
        <f t="shared" si="38"/>
        <v>509</v>
      </c>
      <c r="L137" s="22"/>
      <c r="M137" s="22"/>
      <c r="N137" s="22"/>
      <c r="O137" s="23">
        <f t="shared" si="39"/>
        <v>0</v>
      </c>
      <c r="P137" s="54"/>
      <c r="Q137" s="54"/>
      <c r="R137" s="54"/>
      <c r="S137" s="54">
        <f>SUM(P137:R137)</f>
        <v>0</v>
      </c>
      <c r="T137" s="23">
        <f t="shared" si="41"/>
        <v>1006</v>
      </c>
    </row>
    <row r="138" spans="3:20" ht="15.75" x14ac:dyDescent="0.25">
      <c r="C138" s="4" t="s">
        <v>36</v>
      </c>
      <c r="D138" s="22">
        <v>13</v>
      </c>
      <c r="E138" s="22">
        <v>23</v>
      </c>
      <c r="F138" s="22">
        <v>20</v>
      </c>
      <c r="G138" s="23">
        <f t="shared" si="37"/>
        <v>56</v>
      </c>
      <c r="H138" s="17">
        <v>14</v>
      </c>
      <c r="I138" s="17">
        <v>13</v>
      </c>
      <c r="J138" s="26">
        <v>16</v>
      </c>
      <c r="K138" s="23">
        <f t="shared" si="38"/>
        <v>43</v>
      </c>
      <c r="L138" s="22"/>
      <c r="M138" s="22"/>
      <c r="N138" s="22"/>
      <c r="O138" s="23">
        <f t="shared" si="39"/>
        <v>0</v>
      </c>
      <c r="P138" s="54"/>
      <c r="Q138" s="54"/>
      <c r="R138" s="54"/>
      <c r="S138" s="54">
        <f>SUM(P138:R138)</f>
        <v>0</v>
      </c>
      <c r="T138" s="23">
        <f t="shared" si="41"/>
        <v>99</v>
      </c>
    </row>
    <row r="139" spans="3:20" ht="15.75" x14ac:dyDescent="0.25">
      <c r="C139" s="4" t="s">
        <v>50</v>
      </c>
      <c r="D139" s="22">
        <v>1</v>
      </c>
      <c r="E139" s="22">
        <v>0</v>
      </c>
      <c r="F139" s="22">
        <v>2</v>
      </c>
      <c r="G139" s="23">
        <f t="shared" si="37"/>
        <v>3</v>
      </c>
      <c r="H139" s="24">
        <v>0</v>
      </c>
      <c r="I139" s="22">
        <v>2</v>
      </c>
      <c r="J139" s="25">
        <v>0</v>
      </c>
      <c r="K139" s="23">
        <f t="shared" si="38"/>
        <v>2</v>
      </c>
      <c r="L139" s="22"/>
      <c r="M139" s="22"/>
      <c r="N139" s="22"/>
      <c r="O139" s="23">
        <f t="shared" si="39"/>
        <v>0</v>
      </c>
      <c r="P139" s="55"/>
      <c r="Q139" s="55"/>
      <c r="R139" s="55"/>
      <c r="S139" s="54">
        <f t="shared" si="40"/>
        <v>0</v>
      </c>
      <c r="T139" s="23">
        <f t="shared" si="41"/>
        <v>5</v>
      </c>
    </row>
    <row r="140" spans="3:20" ht="15.75" x14ac:dyDescent="0.25">
      <c r="C140" s="4" t="s">
        <v>51</v>
      </c>
      <c r="D140" s="22">
        <v>3425</v>
      </c>
      <c r="E140" s="22">
        <v>2543</v>
      </c>
      <c r="F140" s="22">
        <v>2468</v>
      </c>
      <c r="G140" s="23">
        <f t="shared" si="37"/>
        <v>8436</v>
      </c>
      <c r="H140" s="24">
        <v>2451</v>
      </c>
      <c r="I140" s="24">
        <v>2371</v>
      </c>
      <c r="J140" s="25">
        <v>2187</v>
      </c>
      <c r="K140" s="23">
        <f t="shared" si="38"/>
        <v>7009</v>
      </c>
      <c r="L140" s="22"/>
      <c r="M140" s="22"/>
      <c r="N140" s="22"/>
      <c r="O140" s="23">
        <f t="shared" si="39"/>
        <v>0</v>
      </c>
      <c r="P140" s="55"/>
      <c r="Q140" s="55"/>
      <c r="R140" s="55"/>
      <c r="S140" s="54">
        <f t="shared" si="40"/>
        <v>0</v>
      </c>
      <c r="T140" s="23">
        <f t="shared" si="41"/>
        <v>15445</v>
      </c>
    </row>
    <row r="141" spans="3:20" ht="15.75" x14ac:dyDescent="0.25">
      <c r="C141" s="4" t="s">
        <v>52</v>
      </c>
      <c r="D141" s="22">
        <v>433</v>
      </c>
      <c r="E141" s="22">
        <v>331</v>
      </c>
      <c r="F141" s="22">
        <v>277</v>
      </c>
      <c r="G141" s="23">
        <f t="shared" si="37"/>
        <v>1041</v>
      </c>
      <c r="H141" s="17">
        <v>317</v>
      </c>
      <c r="I141" s="17">
        <v>299</v>
      </c>
      <c r="J141" s="26">
        <v>255</v>
      </c>
      <c r="K141" s="23">
        <f t="shared" si="38"/>
        <v>871</v>
      </c>
      <c r="L141" s="22"/>
      <c r="M141" s="22"/>
      <c r="N141" s="22"/>
      <c r="O141" s="23">
        <f t="shared" si="39"/>
        <v>0</v>
      </c>
      <c r="P141" s="54"/>
      <c r="Q141" s="54"/>
      <c r="R141" s="54"/>
      <c r="S141" s="54">
        <f t="shared" si="40"/>
        <v>0</v>
      </c>
      <c r="T141" s="23">
        <f t="shared" si="41"/>
        <v>1912</v>
      </c>
    </row>
    <row r="142" spans="3:20" ht="15.75" x14ac:dyDescent="0.25">
      <c r="C142" s="4" t="s">
        <v>53</v>
      </c>
      <c r="D142" s="22">
        <v>41</v>
      </c>
      <c r="E142" s="22">
        <v>28</v>
      </c>
      <c r="F142" s="22">
        <v>38</v>
      </c>
      <c r="G142" s="23">
        <f t="shared" si="37"/>
        <v>107</v>
      </c>
      <c r="H142" s="24">
        <v>40</v>
      </c>
      <c r="I142" s="24">
        <v>27</v>
      </c>
      <c r="J142" s="25">
        <v>33</v>
      </c>
      <c r="K142" s="23">
        <f t="shared" si="38"/>
        <v>100</v>
      </c>
      <c r="L142" s="22"/>
      <c r="M142" s="22"/>
      <c r="N142" s="22"/>
      <c r="O142" s="23">
        <f t="shared" si="39"/>
        <v>0</v>
      </c>
      <c r="P142" s="55"/>
      <c r="Q142" s="55"/>
      <c r="R142" s="55"/>
      <c r="S142" s="54">
        <f t="shared" si="40"/>
        <v>0</v>
      </c>
      <c r="T142" s="23">
        <f t="shared" si="41"/>
        <v>207</v>
      </c>
    </row>
    <row r="143" spans="3:20" ht="15.75" x14ac:dyDescent="0.25">
      <c r="C143" s="4" t="s">
        <v>54</v>
      </c>
      <c r="D143" s="22">
        <v>3</v>
      </c>
      <c r="E143" s="22">
        <v>6</v>
      </c>
      <c r="F143" s="22">
        <v>2</v>
      </c>
      <c r="G143" s="23">
        <f t="shared" si="37"/>
        <v>11</v>
      </c>
      <c r="H143" s="17">
        <v>2</v>
      </c>
      <c r="I143" s="17">
        <v>6</v>
      </c>
      <c r="J143" s="26">
        <v>2</v>
      </c>
      <c r="K143" s="23">
        <f t="shared" si="38"/>
        <v>10</v>
      </c>
      <c r="L143" s="22"/>
      <c r="M143" s="22"/>
      <c r="N143" s="22"/>
      <c r="O143" s="23">
        <f t="shared" si="39"/>
        <v>0</v>
      </c>
      <c r="P143" s="54"/>
      <c r="Q143" s="54"/>
      <c r="R143" s="54"/>
      <c r="S143" s="54">
        <f t="shared" si="40"/>
        <v>0</v>
      </c>
      <c r="T143" s="23">
        <f t="shared" si="41"/>
        <v>21</v>
      </c>
    </row>
    <row r="144" spans="3:20" ht="15.75" x14ac:dyDescent="0.25">
      <c r="C144" s="4" t="s">
        <v>57</v>
      </c>
      <c r="D144" s="22">
        <v>73</v>
      </c>
      <c r="E144" s="22">
        <v>101</v>
      </c>
      <c r="F144" s="22">
        <v>87</v>
      </c>
      <c r="G144" s="23">
        <f t="shared" si="37"/>
        <v>261</v>
      </c>
      <c r="H144" s="24">
        <v>138</v>
      </c>
      <c r="I144" s="24">
        <v>132</v>
      </c>
      <c r="J144" s="25">
        <v>128</v>
      </c>
      <c r="K144" s="23">
        <f t="shared" si="38"/>
        <v>398</v>
      </c>
      <c r="L144" s="22"/>
      <c r="M144" s="22"/>
      <c r="N144" s="22"/>
      <c r="O144" s="23">
        <f t="shared" si="39"/>
        <v>0</v>
      </c>
      <c r="P144" s="55"/>
      <c r="Q144" s="55"/>
      <c r="R144" s="55"/>
      <c r="S144" s="54">
        <f t="shared" si="40"/>
        <v>0</v>
      </c>
      <c r="T144" s="23">
        <f>S144+O144+K144+G144</f>
        <v>659</v>
      </c>
    </row>
    <row r="145" spans="3:20" ht="15.75" x14ac:dyDescent="0.25">
      <c r="C145" s="4" t="s">
        <v>58</v>
      </c>
      <c r="D145" s="22">
        <v>634</v>
      </c>
      <c r="E145" s="22">
        <v>564</v>
      </c>
      <c r="F145" s="22">
        <v>667</v>
      </c>
      <c r="G145" s="23">
        <f>+SUM(D145:F145)</f>
        <v>1865</v>
      </c>
      <c r="H145" s="24">
        <v>962</v>
      </c>
      <c r="I145" s="24">
        <v>909</v>
      </c>
      <c r="J145" s="25">
        <v>756</v>
      </c>
      <c r="K145" s="23">
        <f t="shared" si="38"/>
        <v>2627</v>
      </c>
      <c r="L145" s="22"/>
      <c r="M145" s="22"/>
      <c r="N145" s="22"/>
      <c r="O145" s="23">
        <f>SUM(L145:N145)</f>
        <v>0</v>
      </c>
      <c r="P145" s="55"/>
      <c r="Q145" s="55"/>
      <c r="R145" s="55"/>
      <c r="S145" s="54">
        <f t="shared" si="40"/>
        <v>0</v>
      </c>
      <c r="T145" s="23">
        <f>SUM(G145,O145,K145, S145)</f>
        <v>4492</v>
      </c>
    </row>
    <row r="146" spans="3:20" ht="15.75" x14ac:dyDescent="0.25">
      <c r="C146" s="4" t="s">
        <v>62</v>
      </c>
      <c r="D146" s="22">
        <v>0</v>
      </c>
      <c r="E146" s="22">
        <v>0</v>
      </c>
      <c r="F146" s="22">
        <v>0</v>
      </c>
      <c r="G146" s="23">
        <f>+SUM(D146:F146)</f>
        <v>0</v>
      </c>
      <c r="H146" s="22">
        <v>22</v>
      </c>
      <c r="I146" s="22">
        <v>13</v>
      </c>
      <c r="J146" s="22">
        <v>17</v>
      </c>
      <c r="K146" s="23">
        <f t="shared" si="38"/>
        <v>52</v>
      </c>
      <c r="L146" s="22"/>
      <c r="M146" s="22"/>
      <c r="N146" s="22"/>
      <c r="O146" s="23">
        <f t="shared" si="39"/>
        <v>0</v>
      </c>
      <c r="P146" s="54"/>
      <c r="Q146" s="54"/>
      <c r="R146" s="54"/>
      <c r="S146" s="54">
        <f t="shared" si="40"/>
        <v>0</v>
      </c>
      <c r="T146" s="23">
        <f>SUM(G146,O146,K146, S146)</f>
        <v>52</v>
      </c>
    </row>
    <row r="147" spans="3:20" ht="15.75" x14ac:dyDescent="0.25">
      <c r="C147" s="4" t="s">
        <v>63</v>
      </c>
      <c r="D147" s="22">
        <v>33</v>
      </c>
      <c r="E147" s="22">
        <v>45</v>
      </c>
      <c r="F147" s="22">
        <v>35</v>
      </c>
      <c r="G147" s="23">
        <f>+SUM(D147:F147)</f>
        <v>113</v>
      </c>
      <c r="H147" s="24">
        <v>33</v>
      </c>
      <c r="I147" s="24">
        <v>33</v>
      </c>
      <c r="J147" s="25">
        <v>50</v>
      </c>
      <c r="K147" s="23">
        <f t="shared" si="38"/>
        <v>116</v>
      </c>
      <c r="L147" s="22"/>
      <c r="M147" s="22"/>
      <c r="N147" s="22"/>
      <c r="O147" s="23">
        <f t="shared" si="39"/>
        <v>0</v>
      </c>
      <c r="P147" s="55"/>
      <c r="Q147" s="55"/>
      <c r="R147" s="55"/>
      <c r="S147" s="54">
        <f t="shared" si="40"/>
        <v>0</v>
      </c>
      <c r="T147" s="23">
        <f>SUM(G147,O147,K147, S147)</f>
        <v>229</v>
      </c>
    </row>
    <row r="148" spans="3:20" ht="15.75" x14ac:dyDescent="0.25">
      <c r="C148" s="4" t="s">
        <v>64</v>
      </c>
      <c r="D148" s="22">
        <v>3</v>
      </c>
      <c r="E148" s="22">
        <v>0</v>
      </c>
      <c r="F148" s="22">
        <v>0</v>
      </c>
      <c r="G148" s="23">
        <f>+SUM(D148:F148)</f>
        <v>3</v>
      </c>
      <c r="H148" s="24">
        <v>1</v>
      </c>
      <c r="I148" s="22">
        <v>1</v>
      </c>
      <c r="J148" s="22">
        <v>0</v>
      </c>
      <c r="K148" s="23">
        <f t="shared" si="38"/>
        <v>2</v>
      </c>
      <c r="L148" s="22"/>
      <c r="M148" s="22"/>
      <c r="N148" s="22"/>
      <c r="O148" s="23">
        <f t="shared" si="39"/>
        <v>0</v>
      </c>
      <c r="P148" s="54"/>
      <c r="Q148" s="54"/>
      <c r="R148" s="54"/>
      <c r="S148" s="54">
        <f t="shared" si="40"/>
        <v>0</v>
      </c>
      <c r="T148" s="23">
        <f>SUM(G148,O148,K148, S148)</f>
        <v>5</v>
      </c>
    </row>
    <row r="149" spans="3:20" ht="15.75" x14ac:dyDescent="0.25">
      <c r="C149" s="4" t="s">
        <v>142</v>
      </c>
      <c r="D149" s="22">
        <v>2</v>
      </c>
      <c r="E149" s="22">
        <v>1</v>
      </c>
      <c r="F149" s="22">
        <v>3</v>
      </c>
      <c r="G149" s="23">
        <f>+SUM(D149:F149)</f>
        <v>6</v>
      </c>
      <c r="H149" s="17">
        <v>3</v>
      </c>
      <c r="I149" s="17">
        <v>3</v>
      </c>
      <c r="J149" s="26">
        <v>120</v>
      </c>
      <c r="K149" s="23">
        <f t="shared" si="38"/>
        <v>126</v>
      </c>
      <c r="L149" s="22"/>
      <c r="M149" s="22"/>
      <c r="N149" s="22"/>
      <c r="O149" s="23">
        <f t="shared" si="39"/>
        <v>0</v>
      </c>
      <c r="P149" s="54"/>
      <c r="Q149" s="54"/>
      <c r="R149" s="54"/>
      <c r="S149" s="54">
        <f t="shared" si="40"/>
        <v>0</v>
      </c>
      <c r="T149" s="23">
        <f>SUM(G149,O149,K149, S149)</f>
        <v>132</v>
      </c>
    </row>
    <row r="150" spans="3:20" ht="15.75" x14ac:dyDescent="0.25">
      <c r="C150" s="38" t="s">
        <v>59</v>
      </c>
      <c r="D150" s="23">
        <f t="shared" ref="D150:T150" si="42">SUM(D134:D149)</f>
        <v>11080</v>
      </c>
      <c r="E150" s="23">
        <f t="shared" si="42"/>
        <v>9064</v>
      </c>
      <c r="F150" s="23">
        <f t="shared" si="42"/>
        <v>8842</v>
      </c>
      <c r="G150" s="23">
        <f t="shared" si="42"/>
        <v>28986</v>
      </c>
      <c r="H150" s="23">
        <f t="shared" si="42"/>
        <v>6647</v>
      </c>
      <c r="I150" s="23">
        <f t="shared" si="42"/>
        <v>6435</v>
      </c>
      <c r="J150" s="23">
        <f t="shared" si="42"/>
        <v>5927</v>
      </c>
      <c r="K150" s="23">
        <f t="shared" si="42"/>
        <v>19009</v>
      </c>
      <c r="L150" s="23">
        <f t="shared" si="42"/>
        <v>0</v>
      </c>
      <c r="M150" s="23">
        <f t="shared" si="42"/>
        <v>0</v>
      </c>
      <c r="N150" s="23">
        <f t="shared" si="42"/>
        <v>0</v>
      </c>
      <c r="O150" s="23">
        <f t="shared" si="42"/>
        <v>0</v>
      </c>
      <c r="P150" s="23">
        <f t="shared" si="42"/>
        <v>0</v>
      </c>
      <c r="Q150" s="23">
        <f t="shared" si="42"/>
        <v>0</v>
      </c>
      <c r="R150" s="23">
        <f t="shared" si="42"/>
        <v>0</v>
      </c>
      <c r="S150" s="23">
        <f t="shared" si="42"/>
        <v>0</v>
      </c>
      <c r="T150" s="23">
        <f t="shared" si="42"/>
        <v>47995</v>
      </c>
    </row>
    <row r="151" spans="3:20" ht="15.75" x14ac:dyDescent="0.25">
      <c r="C151" s="75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</row>
    <row r="152" spans="3:20" ht="15.75" x14ac:dyDescent="0.25">
      <c r="C152" s="75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</row>
    <row r="153" spans="3:20" ht="15.75" x14ac:dyDescent="0.25">
      <c r="C153" s="75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</row>
    <row r="154" spans="3:20" ht="15.75" x14ac:dyDescent="0.25">
      <c r="C154" s="2"/>
      <c r="D154" s="3"/>
      <c r="E154" s="3"/>
      <c r="F154" s="3"/>
      <c r="G154" s="7"/>
      <c r="H154" s="3"/>
      <c r="I154" s="3"/>
      <c r="J154" s="3"/>
      <c r="K154" s="7"/>
      <c r="L154" s="3"/>
      <c r="M154" s="3"/>
      <c r="N154" s="3"/>
      <c r="O154" s="7"/>
      <c r="P154" s="67"/>
      <c r="Q154" s="67"/>
      <c r="R154" s="67"/>
      <c r="S154" s="68"/>
    </row>
    <row r="155" spans="3:20" ht="16.5" thickBot="1" x14ac:dyDescent="0.3">
      <c r="C155" s="2"/>
      <c r="D155" s="3"/>
      <c r="E155" s="3"/>
      <c r="F155" s="3"/>
      <c r="G155" s="7"/>
      <c r="H155" s="3"/>
      <c r="I155" s="3"/>
      <c r="J155" s="3"/>
      <c r="K155" s="7"/>
      <c r="L155" s="3"/>
      <c r="M155" s="3"/>
      <c r="N155" s="3"/>
      <c r="O155" s="7"/>
      <c r="P155" s="67"/>
      <c r="Q155" s="67"/>
      <c r="R155" s="67"/>
      <c r="S155" s="68"/>
    </row>
    <row r="156" spans="3:20" ht="15.75" x14ac:dyDescent="0.25">
      <c r="C156" s="106" t="s">
        <v>70</v>
      </c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8"/>
    </row>
    <row r="157" spans="3:20" ht="15.75" x14ac:dyDescent="0.25">
      <c r="C157" s="98" t="s">
        <v>61</v>
      </c>
      <c r="D157" s="100" t="s">
        <v>2</v>
      </c>
      <c r="E157" s="100"/>
      <c r="F157" s="100"/>
      <c r="G157" s="100"/>
      <c r="H157" s="100" t="s">
        <v>3</v>
      </c>
      <c r="I157" s="100"/>
      <c r="J157" s="100"/>
      <c r="K157" s="100"/>
      <c r="L157" s="100" t="s">
        <v>4</v>
      </c>
      <c r="M157" s="100"/>
      <c r="N157" s="100"/>
      <c r="O157" s="100"/>
      <c r="P157" s="100" t="s">
        <v>5</v>
      </c>
      <c r="Q157" s="100"/>
      <c r="R157" s="100"/>
      <c r="S157" s="100"/>
      <c r="T157" s="101" t="s">
        <v>6</v>
      </c>
    </row>
    <row r="158" spans="3:20" ht="16.5" thickBot="1" x14ac:dyDescent="0.3">
      <c r="C158" s="99"/>
      <c r="D158" s="37" t="s">
        <v>7</v>
      </c>
      <c r="E158" s="37" t="s">
        <v>8</v>
      </c>
      <c r="F158" s="37" t="s">
        <v>9</v>
      </c>
      <c r="G158" s="37" t="s">
        <v>10</v>
      </c>
      <c r="H158" s="37" t="s">
        <v>11</v>
      </c>
      <c r="I158" s="37" t="s">
        <v>12</v>
      </c>
      <c r="J158" s="37" t="s">
        <v>13</v>
      </c>
      <c r="K158" s="37" t="s">
        <v>14</v>
      </c>
      <c r="L158" s="37" t="s">
        <v>15</v>
      </c>
      <c r="M158" s="37" t="s">
        <v>16</v>
      </c>
      <c r="N158" s="37" t="s">
        <v>17</v>
      </c>
      <c r="O158" s="37" t="s">
        <v>18</v>
      </c>
      <c r="P158" s="37" t="s">
        <v>19</v>
      </c>
      <c r="Q158" s="37" t="s">
        <v>20</v>
      </c>
      <c r="R158" s="37" t="s">
        <v>21</v>
      </c>
      <c r="S158" s="37" t="s">
        <v>22</v>
      </c>
      <c r="T158" s="102"/>
    </row>
    <row r="159" spans="3:20" ht="15.75" x14ac:dyDescent="0.25">
      <c r="C159" s="5" t="s">
        <v>23</v>
      </c>
      <c r="D159" s="22">
        <v>714</v>
      </c>
      <c r="E159" s="22">
        <v>629</v>
      </c>
      <c r="F159" s="22">
        <v>646</v>
      </c>
      <c r="G159" s="23">
        <f>+SUM(D159:F159)</f>
        <v>1989</v>
      </c>
      <c r="H159" s="82">
        <v>634</v>
      </c>
      <c r="I159" s="82">
        <v>598</v>
      </c>
      <c r="J159" s="95">
        <v>549</v>
      </c>
      <c r="K159" s="23">
        <f>SUM(H159:J159)</f>
        <v>1781</v>
      </c>
      <c r="L159" s="22"/>
      <c r="M159" s="22"/>
      <c r="N159" s="22"/>
      <c r="O159" s="23">
        <f>SUM(L159:N159)</f>
        <v>0</v>
      </c>
      <c r="P159" s="54"/>
      <c r="Q159" s="54"/>
      <c r="R159" s="54"/>
      <c r="S159" s="54">
        <f>SUM(P159:R159)</f>
        <v>0</v>
      </c>
      <c r="T159" s="23">
        <f>SUM(G159,O159,K159, S159)</f>
        <v>3770</v>
      </c>
    </row>
    <row r="160" spans="3:20" ht="15.75" x14ac:dyDescent="0.25">
      <c r="C160" s="4" t="s">
        <v>24</v>
      </c>
      <c r="D160" s="22">
        <v>598</v>
      </c>
      <c r="E160" s="22">
        <v>584</v>
      </c>
      <c r="F160" s="22">
        <v>612</v>
      </c>
      <c r="G160" s="23">
        <f t="shared" ref="G160:G171" si="43">+SUM(D160:F160)</f>
        <v>1794</v>
      </c>
      <c r="H160" s="82">
        <v>660</v>
      </c>
      <c r="I160" s="82">
        <v>589</v>
      </c>
      <c r="J160" s="95">
        <v>551</v>
      </c>
      <c r="K160" s="23">
        <f t="shared" ref="K160:K171" si="44">SUM(H160:J160)</f>
        <v>1800</v>
      </c>
      <c r="L160" s="22"/>
      <c r="M160" s="22"/>
      <c r="N160" s="22"/>
      <c r="O160" s="23">
        <f t="shared" ref="O160:O171" si="45">SUM(L160:N160)</f>
        <v>0</v>
      </c>
      <c r="P160" s="54"/>
      <c r="Q160" s="54"/>
      <c r="R160" s="54"/>
      <c r="S160" s="54">
        <f t="shared" ref="S160:S171" si="46">SUM(P160:R160)</f>
        <v>0</v>
      </c>
      <c r="T160" s="23">
        <f t="shared" ref="T160:T171" si="47">SUM(G160,O160,K160, S160)</f>
        <v>3594</v>
      </c>
    </row>
    <row r="161" spans="3:20" ht="15.75" x14ac:dyDescent="0.25">
      <c r="C161" s="4" t="s">
        <v>49</v>
      </c>
      <c r="D161" s="22">
        <v>1528</v>
      </c>
      <c r="E161" s="22">
        <v>1275</v>
      </c>
      <c r="F161" s="22">
        <v>1111</v>
      </c>
      <c r="G161" s="23">
        <f t="shared" si="43"/>
        <v>3914</v>
      </c>
      <c r="H161" s="81">
        <v>16</v>
      </c>
      <c r="I161" s="81">
        <v>22</v>
      </c>
      <c r="J161" s="95">
        <v>19</v>
      </c>
      <c r="K161" s="23">
        <f t="shared" si="44"/>
        <v>57</v>
      </c>
      <c r="L161" s="22"/>
      <c r="M161" s="22"/>
      <c r="N161" s="22"/>
      <c r="O161" s="23">
        <f t="shared" si="45"/>
        <v>0</v>
      </c>
      <c r="P161" s="54"/>
      <c r="Q161" s="54"/>
      <c r="R161" s="54"/>
      <c r="S161" s="54">
        <f>SUM(P161:R161)</f>
        <v>0</v>
      </c>
      <c r="T161" s="23">
        <f t="shared" si="47"/>
        <v>3971</v>
      </c>
    </row>
    <row r="162" spans="3:20" ht="15.75" x14ac:dyDescent="0.25">
      <c r="C162" s="4" t="s">
        <v>131</v>
      </c>
      <c r="D162" s="22">
        <v>115</v>
      </c>
      <c r="E162" s="22">
        <v>69</v>
      </c>
      <c r="F162" s="22">
        <v>75</v>
      </c>
      <c r="G162" s="23">
        <f>+SUM(D162:F162)</f>
        <v>259</v>
      </c>
      <c r="H162" s="17">
        <v>70</v>
      </c>
      <c r="I162" s="17">
        <v>100</v>
      </c>
      <c r="J162" s="26">
        <v>76</v>
      </c>
      <c r="K162" s="23">
        <f>SUM(H162:J162)</f>
        <v>246</v>
      </c>
      <c r="L162" s="22"/>
      <c r="M162" s="22"/>
      <c r="N162" s="22"/>
      <c r="O162" s="23">
        <f>SUM(L162:N162)</f>
        <v>0</v>
      </c>
      <c r="P162" s="54"/>
      <c r="Q162" s="54"/>
      <c r="R162" s="54"/>
      <c r="S162" s="54">
        <f>SUM(P162:R162)</f>
        <v>0</v>
      </c>
      <c r="T162" s="23">
        <f>SUM(G162,O162,K162, S162)</f>
        <v>505</v>
      </c>
    </row>
    <row r="163" spans="3:20" ht="15.75" x14ac:dyDescent="0.25">
      <c r="C163" s="4" t="s">
        <v>50</v>
      </c>
      <c r="D163" s="22">
        <v>4</v>
      </c>
      <c r="E163" s="22">
        <v>2</v>
      </c>
      <c r="F163" s="22">
        <v>2</v>
      </c>
      <c r="G163" s="23">
        <f>+SUM(D163:F163)</f>
        <v>8</v>
      </c>
      <c r="H163" s="24">
        <v>4</v>
      </c>
      <c r="I163" s="24">
        <v>0</v>
      </c>
      <c r="J163" s="25">
        <v>0</v>
      </c>
      <c r="K163" s="23">
        <f>SUM(H163:J163)</f>
        <v>4</v>
      </c>
      <c r="L163" s="22"/>
      <c r="M163" s="22"/>
      <c r="N163" s="22"/>
      <c r="O163" s="23"/>
      <c r="P163" s="54"/>
      <c r="Q163" s="54"/>
      <c r="R163" s="54"/>
      <c r="S163" s="54"/>
      <c r="T163" s="23"/>
    </row>
    <row r="164" spans="3:20" ht="15.75" x14ac:dyDescent="0.25">
      <c r="C164" s="4" t="s">
        <v>51</v>
      </c>
      <c r="D164" s="22">
        <v>1184</v>
      </c>
      <c r="E164" s="22">
        <v>947</v>
      </c>
      <c r="F164" s="22">
        <v>834</v>
      </c>
      <c r="G164" s="23">
        <f t="shared" si="43"/>
        <v>2965</v>
      </c>
      <c r="H164" s="24">
        <v>903</v>
      </c>
      <c r="I164" s="24">
        <v>770</v>
      </c>
      <c r="J164" s="25">
        <v>779</v>
      </c>
      <c r="K164" s="23">
        <f t="shared" si="44"/>
        <v>2452</v>
      </c>
      <c r="L164" s="22"/>
      <c r="M164" s="22"/>
      <c r="N164" s="22"/>
      <c r="O164" s="23">
        <f t="shared" si="45"/>
        <v>0</v>
      </c>
      <c r="P164" s="55"/>
      <c r="Q164" s="55"/>
      <c r="R164" s="55"/>
      <c r="S164" s="54">
        <f t="shared" si="46"/>
        <v>0</v>
      </c>
      <c r="T164" s="23">
        <f t="shared" si="47"/>
        <v>5417</v>
      </c>
    </row>
    <row r="165" spans="3:20" ht="15.75" x14ac:dyDescent="0.25">
      <c r="C165" s="4" t="s">
        <v>52</v>
      </c>
      <c r="D165" s="22">
        <v>273</v>
      </c>
      <c r="E165" s="22">
        <v>252</v>
      </c>
      <c r="F165" s="22">
        <v>216</v>
      </c>
      <c r="G165" s="23">
        <f t="shared" si="43"/>
        <v>741</v>
      </c>
      <c r="H165" s="24">
        <v>238</v>
      </c>
      <c r="I165" s="24">
        <v>219</v>
      </c>
      <c r="J165" s="25">
        <v>212</v>
      </c>
      <c r="K165" s="23">
        <f t="shared" si="44"/>
        <v>669</v>
      </c>
      <c r="L165" s="22"/>
      <c r="M165" s="22"/>
      <c r="N165" s="22"/>
      <c r="O165" s="23">
        <f t="shared" si="45"/>
        <v>0</v>
      </c>
      <c r="P165" s="55"/>
      <c r="Q165" s="55"/>
      <c r="R165" s="55"/>
      <c r="S165" s="54">
        <f t="shared" si="46"/>
        <v>0</v>
      </c>
      <c r="T165" s="23">
        <f t="shared" si="47"/>
        <v>1410</v>
      </c>
    </row>
    <row r="166" spans="3:20" ht="15.75" x14ac:dyDescent="0.25">
      <c r="C166" s="4" t="s">
        <v>53</v>
      </c>
      <c r="D166" s="22">
        <v>35</v>
      </c>
      <c r="E166" s="22">
        <v>43</v>
      </c>
      <c r="F166" s="22">
        <v>29</v>
      </c>
      <c r="G166" s="23">
        <f t="shared" si="43"/>
        <v>107</v>
      </c>
      <c r="H166" s="17">
        <v>42</v>
      </c>
      <c r="I166" s="17">
        <v>36</v>
      </c>
      <c r="J166" s="26">
        <v>37</v>
      </c>
      <c r="K166" s="23">
        <f t="shared" si="44"/>
        <v>115</v>
      </c>
      <c r="L166" s="22"/>
      <c r="M166" s="22"/>
      <c r="N166" s="22"/>
      <c r="O166" s="23">
        <f t="shared" si="45"/>
        <v>0</v>
      </c>
      <c r="P166" s="54"/>
      <c r="Q166" s="54"/>
      <c r="R166" s="54"/>
      <c r="S166" s="54">
        <f t="shared" si="46"/>
        <v>0</v>
      </c>
      <c r="T166" s="23">
        <f t="shared" si="47"/>
        <v>222</v>
      </c>
    </row>
    <row r="167" spans="3:20" ht="15.75" x14ac:dyDescent="0.25">
      <c r="C167" s="4" t="s">
        <v>54</v>
      </c>
      <c r="D167" s="22">
        <v>6</v>
      </c>
      <c r="E167" s="22">
        <v>5</v>
      </c>
      <c r="F167" s="22">
        <v>5</v>
      </c>
      <c r="G167" s="23">
        <f t="shared" si="43"/>
        <v>16</v>
      </c>
      <c r="H167" s="24">
        <v>3</v>
      </c>
      <c r="I167" s="24">
        <v>2</v>
      </c>
      <c r="J167" s="25">
        <v>3</v>
      </c>
      <c r="K167" s="23">
        <f t="shared" si="44"/>
        <v>8</v>
      </c>
      <c r="L167" s="22"/>
      <c r="M167" s="22"/>
      <c r="N167" s="22"/>
      <c r="O167" s="23">
        <f t="shared" si="45"/>
        <v>0</v>
      </c>
      <c r="P167" s="55"/>
      <c r="Q167" s="55"/>
      <c r="R167" s="55"/>
      <c r="S167" s="54">
        <f t="shared" si="46"/>
        <v>0</v>
      </c>
      <c r="T167" s="23">
        <f t="shared" si="47"/>
        <v>24</v>
      </c>
    </row>
    <row r="168" spans="3:20" ht="15.75" x14ac:dyDescent="0.25">
      <c r="C168" s="4" t="s">
        <v>71</v>
      </c>
      <c r="D168" s="22">
        <v>157</v>
      </c>
      <c r="E168" s="22">
        <v>135</v>
      </c>
      <c r="F168" s="22">
        <v>117</v>
      </c>
      <c r="G168" s="23">
        <f t="shared" si="43"/>
        <v>409</v>
      </c>
      <c r="H168" s="17">
        <v>154</v>
      </c>
      <c r="I168" s="22">
        <v>137</v>
      </c>
      <c r="J168" s="26">
        <v>130</v>
      </c>
      <c r="K168" s="23">
        <f t="shared" si="44"/>
        <v>421</v>
      </c>
      <c r="L168" s="22"/>
      <c r="M168" s="22"/>
      <c r="N168" s="22"/>
      <c r="O168" s="23">
        <f t="shared" si="45"/>
        <v>0</v>
      </c>
      <c r="P168" s="54"/>
      <c r="Q168" s="54"/>
      <c r="R168" s="54"/>
      <c r="S168" s="54">
        <f t="shared" si="46"/>
        <v>0</v>
      </c>
      <c r="T168" s="23">
        <f t="shared" si="47"/>
        <v>830</v>
      </c>
    </row>
    <row r="169" spans="3:20" ht="15.75" x14ac:dyDescent="0.25">
      <c r="C169" s="4" t="s">
        <v>56</v>
      </c>
      <c r="D169" s="22">
        <v>0</v>
      </c>
      <c r="E169" s="22">
        <v>0</v>
      </c>
      <c r="F169" s="22">
        <v>0</v>
      </c>
      <c r="G169" s="23">
        <f t="shared" si="43"/>
        <v>0</v>
      </c>
      <c r="H169" s="17">
        <v>0</v>
      </c>
      <c r="I169" s="17">
        <v>0</v>
      </c>
      <c r="J169" s="26">
        <v>0</v>
      </c>
      <c r="K169" s="23">
        <f t="shared" si="44"/>
        <v>0</v>
      </c>
      <c r="L169" s="22"/>
      <c r="M169" s="22"/>
      <c r="N169" s="22"/>
      <c r="O169" s="23">
        <f t="shared" si="45"/>
        <v>0</v>
      </c>
      <c r="P169" s="54"/>
      <c r="Q169" s="54"/>
      <c r="R169" s="54"/>
      <c r="S169" s="54">
        <f t="shared" si="46"/>
        <v>0</v>
      </c>
      <c r="T169" s="23">
        <f t="shared" si="47"/>
        <v>0</v>
      </c>
    </row>
    <row r="170" spans="3:20" ht="15.75" x14ac:dyDescent="0.25">
      <c r="C170" s="4" t="s">
        <v>57</v>
      </c>
      <c r="D170" s="22">
        <v>74</v>
      </c>
      <c r="E170" s="22">
        <v>113</v>
      </c>
      <c r="F170" s="22">
        <v>88</v>
      </c>
      <c r="G170" s="23">
        <f t="shared" si="43"/>
        <v>275</v>
      </c>
      <c r="H170" s="22">
        <v>155</v>
      </c>
      <c r="I170" s="22">
        <v>147</v>
      </c>
      <c r="J170" s="22">
        <v>121</v>
      </c>
      <c r="K170" s="23">
        <f t="shared" si="44"/>
        <v>423</v>
      </c>
      <c r="L170" s="22"/>
      <c r="M170" s="22"/>
      <c r="N170" s="22"/>
      <c r="O170" s="23">
        <f t="shared" si="45"/>
        <v>0</v>
      </c>
      <c r="P170" s="54"/>
      <c r="Q170" s="54"/>
      <c r="R170" s="54"/>
      <c r="S170" s="54">
        <f t="shared" si="46"/>
        <v>0</v>
      </c>
      <c r="T170" s="23">
        <f t="shared" si="47"/>
        <v>698</v>
      </c>
    </row>
    <row r="171" spans="3:20" ht="15.75" x14ac:dyDescent="0.25">
      <c r="C171" s="4" t="s">
        <v>58</v>
      </c>
      <c r="D171" s="22">
        <v>241</v>
      </c>
      <c r="E171" s="22">
        <v>280</v>
      </c>
      <c r="F171" s="22">
        <v>244</v>
      </c>
      <c r="G171" s="23">
        <f t="shared" si="43"/>
        <v>765</v>
      </c>
      <c r="H171" s="24">
        <v>369</v>
      </c>
      <c r="I171" s="24">
        <v>445</v>
      </c>
      <c r="J171" s="25">
        <v>394</v>
      </c>
      <c r="K171" s="23">
        <f t="shared" si="44"/>
        <v>1208</v>
      </c>
      <c r="L171" s="22"/>
      <c r="M171" s="22"/>
      <c r="N171" s="22"/>
      <c r="O171" s="23">
        <f t="shared" si="45"/>
        <v>0</v>
      </c>
      <c r="P171" s="55"/>
      <c r="Q171" s="55"/>
      <c r="R171" s="55"/>
      <c r="S171" s="54">
        <f t="shared" si="46"/>
        <v>0</v>
      </c>
      <c r="T171" s="23">
        <f t="shared" si="47"/>
        <v>1973</v>
      </c>
    </row>
    <row r="172" spans="3:20" ht="15.75" x14ac:dyDescent="0.25">
      <c r="C172" s="38" t="s">
        <v>59</v>
      </c>
      <c r="D172" s="23">
        <f t="shared" ref="D172:T172" si="48">SUM(D159:D171)</f>
        <v>4929</v>
      </c>
      <c r="E172" s="23">
        <f t="shared" si="48"/>
        <v>4334</v>
      </c>
      <c r="F172" s="23">
        <f t="shared" si="48"/>
        <v>3979</v>
      </c>
      <c r="G172" s="23">
        <f t="shared" si="48"/>
        <v>13242</v>
      </c>
      <c r="H172" s="23">
        <f t="shared" si="48"/>
        <v>3248</v>
      </c>
      <c r="I172" s="23">
        <f t="shared" si="48"/>
        <v>3065</v>
      </c>
      <c r="J172" s="23">
        <f t="shared" si="48"/>
        <v>2871</v>
      </c>
      <c r="K172" s="23">
        <f t="shared" si="48"/>
        <v>9184</v>
      </c>
      <c r="L172" s="23">
        <f t="shared" si="48"/>
        <v>0</v>
      </c>
      <c r="M172" s="23">
        <f t="shared" si="48"/>
        <v>0</v>
      </c>
      <c r="N172" s="23">
        <f t="shared" si="48"/>
        <v>0</v>
      </c>
      <c r="O172" s="23">
        <f t="shared" si="48"/>
        <v>0</v>
      </c>
      <c r="P172" s="23">
        <f t="shared" si="48"/>
        <v>0</v>
      </c>
      <c r="Q172" s="23">
        <f t="shared" si="48"/>
        <v>0</v>
      </c>
      <c r="R172" s="23">
        <f t="shared" si="48"/>
        <v>0</v>
      </c>
      <c r="S172" s="23">
        <f t="shared" si="48"/>
        <v>0</v>
      </c>
      <c r="T172" s="23">
        <f t="shared" si="48"/>
        <v>22414</v>
      </c>
    </row>
    <row r="173" spans="3:20" ht="15.75" x14ac:dyDescent="0.25">
      <c r="C173" s="75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</row>
    <row r="174" spans="3:20" ht="15.75" x14ac:dyDescent="0.25">
      <c r="C174" s="75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</row>
    <row r="175" spans="3:20" ht="16.5" thickBot="1" x14ac:dyDescent="0.3">
      <c r="C175" s="2"/>
      <c r="D175" s="3"/>
      <c r="E175" s="3"/>
      <c r="F175" s="3"/>
      <c r="G175" s="7"/>
      <c r="H175" s="3"/>
      <c r="I175" s="3"/>
      <c r="J175" s="3"/>
      <c r="K175" s="7"/>
      <c r="L175" s="3"/>
      <c r="M175" s="3"/>
      <c r="N175" s="3"/>
      <c r="O175" s="7"/>
      <c r="P175" s="67"/>
      <c r="Q175" s="67"/>
      <c r="R175" s="67"/>
      <c r="S175" s="68"/>
    </row>
    <row r="176" spans="3:20" ht="15.75" x14ac:dyDescent="0.25">
      <c r="C176" s="106" t="s">
        <v>72</v>
      </c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8"/>
    </row>
    <row r="177" spans="3:20" ht="15.75" x14ac:dyDescent="0.25">
      <c r="C177" s="98" t="s">
        <v>61</v>
      </c>
      <c r="D177" s="100" t="s">
        <v>2</v>
      </c>
      <c r="E177" s="100"/>
      <c r="F177" s="100"/>
      <c r="G177" s="100"/>
      <c r="H177" s="100" t="s">
        <v>3</v>
      </c>
      <c r="I177" s="100"/>
      <c r="J177" s="100"/>
      <c r="K177" s="100"/>
      <c r="L177" s="100" t="s">
        <v>4</v>
      </c>
      <c r="M177" s="100"/>
      <c r="N177" s="100"/>
      <c r="O177" s="100"/>
      <c r="P177" s="100" t="s">
        <v>5</v>
      </c>
      <c r="Q177" s="100"/>
      <c r="R177" s="100"/>
      <c r="S177" s="100"/>
      <c r="T177" s="101" t="s">
        <v>6</v>
      </c>
    </row>
    <row r="178" spans="3:20" ht="16.5" thickBot="1" x14ac:dyDescent="0.3">
      <c r="C178" s="99"/>
      <c r="D178" s="37" t="s">
        <v>7</v>
      </c>
      <c r="E178" s="37" t="s">
        <v>8</v>
      </c>
      <c r="F178" s="37" t="s">
        <v>9</v>
      </c>
      <c r="G178" s="37" t="s">
        <v>10</v>
      </c>
      <c r="H178" s="37" t="s">
        <v>11</v>
      </c>
      <c r="I178" s="37" t="s">
        <v>12</v>
      </c>
      <c r="J178" s="37" t="s">
        <v>13</v>
      </c>
      <c r="K178" s="37" t="s">
        <v>14</v>
      </c>
      <c r="L178" s="37" t="s">
        <v>15</v>
      </c>
      <c r="M178" s="37" t="s">
        <v>16</v>
      </c>
      <c r="N178" s="37" t="s">
        <v>17</v>
      </c>
      <c r="O178" s="37" t="s">
        <v>18</v>
      </c>
      <c r="P178" s="37" t="s">
        <v>19</v>
      </c>
      <c r="Q178" s="37" t="s">
        <v>20</v>
      </c>
      <c r="R178" s="37" t="s">
        <v>21</v>
      </c>
      <c r="S178" s="37" t="s">
        <v>22</v>
      </c>
      <c r="T178" s="102"/>
    </row>
    <row r="179" spans="3:20" ht="15.75" x14ac:dyDescent="0.25">
      <c r="C179" s="5" t="s">
        <v>23</v>
      </c>
      <c r="D179" s="22">
        <v>583</v>
      </c>
      <c r="E179" s="22">
        <v>526</v>
      </c>
      <c r="F179" s="22">
        <v>480</v>
      </c>
      <c r="G179" s="23">
        <f>+SUM(D179:F179)</f>
        <v>1589</v>
      </c>
      <c r="H179" s="17">
        <v>529</v>
      </c>
      <c r="I179" s="17">
        <v>506</v>
      </c>
      <c r="J179" s="26">
        <v>383</v>
      </c>
      <c r="K179" s="23">
        <f>SUM(H179:J179)</f>
        <v>1418</v>
      </c>
      <c r="L179" s="22"/>
      <c r="M179" s="22"/>
      <c r="N179" s="22"/>
      <c r="O179" s="23">
        <f>SUM(L179:N179)</f>
        <v>0</v>
      </c>
      <c r="P179" s="54"/>
      <c r="Q179" s="54"/>
      <c r="R179" s="54"/>
      <c r="S179" s="54">
        <f>SUM(P179:R179)</f>
        <v>0</v>
      </c>
      <c r="T179" s="23">
        <f>SUM(G179,O179,K179, S179)</f>
        <v>3007</v>
      </c>
    </row>
    <row r="180" spans="3:20" ht="15.75" x14ac:dyDescent="0.25">
      <c r="C180" s="4" t="s">
        <v>24</v>
      </c>
      <c r="D180" s="22">
        <v>390</v>
      </c>
      <c r="E180" s="22">
        <v>379</v>
      </c>
      <c r="F180" s="22">
        <v>392</v>
      </c>
      <c r="G180" s="23">
        <f t="shared" ref="G180:G192" si="49">+SUM(D180:F180)</f>
        <v>1161</v>
      </c>
      <c r="H180" s="17">
        <v>384</v>
      </c>
      <c r="I180" s="17">
        <v>411</v>
      </c>
      <c r="J180" s="26">
        <v>357</v>
      </c>
      <c r="K180" s="23">
        <f t="shared" ref="K180:K192" si="50">SUM(H180:J180)</f>
        <v>1152</v>
      </c>
      <c r="L180" s="22"/>
      <c r="M180" s="22"/>
      <c r="N180" s="22"/>
      <c r="O180" s="23">
        <f t="shared" ref="O180:O192" si="51">SUM(L180:N180)</f>
        <v>0</v>
      </c>
      <c r="P180" s="54"/>
      <c r="Q180" s="54"/>
      <c r="R180" s="54"/>
      <c r="S180" s="54">
        <f t="shared" ref="S180:S192" si="52">SUM(P180:R180)</f>
        <v>0</v>
      </c>
      <c r="T180" s="23">
        <f t="shared" ref="T180:T192" si="53">SUM(G180,O180,K180, S180)</f>
        <v>2313</v>
      </c>
    </row>
    <row r="181" spans="3:20" ht="15.75" x14ac:dyDescent="0.25">
      <c r="C181" s="4" t="s">
        <v>25</v>
      </c>
      <c r="D181" s="22">
        <v>7</v>
      </c>
      <c r="E181" s="22">
        <v>7</v>
      </c>
      <c r="F181" s="22">
        <v>4</v>
      </c>
      <c r="G181" s="23">
        <f t="shared" si="49"/>
        <v>18</v>
      </c>
      <c r="H181" s="82">
        <v>13</v>
      </c>
      <c r="I181" s="82">
        <v>6</v>
      </c>
      <c r="J181" s="95">
        <v>9</v>
      </c>
      <c r="K181" s="23">
        <f t="shared" si="50"/>
        <v>28</v>
      </c>
      <c r="L181" s="22"/>
      <c r="M181" s="22"/>
      <c r="N181" s="22"/>
      <c r="O181" s="23">
        <f t="shared" si="51"/>
        <v>0</v>
      </c>
      <c r="P181" s="54"/>
      <c r="Q181" s="54"/>
      <c r="R181" s="54"/>
      <c r="S181" s="54">
        <f t="shared" si="52"/>
        <v>0</v>
      </c>
      <c r="T181" s="23">
        <f t="shared" si="53"/>
        <v>46</v>
      </c>
    </row>
    <row r="182" spans="3:20" ht="15.75" x14ac:dyDescent="0.25">
      <c r="C182" s="4" t="s">
        <v>49</v>
      </c>
      <c r="D182" s="22">
        <v>825</v>
      </c>
      <c r="E182" s="22">
        <v>605</v>
      </c>
      <c r="F182" s="22">
        <v>607</v>
      </c>
      <c r="G182" s="23">
        <f t="shared" si="49"/>
        <v>2037</v>
      </c>
      <c r="H182" s="82">
        <v>12</v>
      </c>
      <c r="I182" s="82">
        <v>13</v>
      </c>
      <c r="J182" s="95">
        <v>10</v>
      </c>
      <c r="K182" s="23">
        <f t="shared" si="50"/>
        <v>35</v>
      </c>
      <c r="L182" s="22"/>
      <c r="M182" s="22"/>
      <c r="N182" s="22"/>
      <c r="O182" s="23">
        <f t="shared" si="51"/>
        <v>0</v>
      </c>
      <c r="P182" s="54"/>
      <c r="Q182" s="54"/>
      <c r="R182" s="54"/>
      <c r="S182" s="54">
        <f>SUM(P182:R182)</f>
        <v>0</v>
      </c>
      <c r="T182" s="23">
        <f t="shared" si="53"/>
        <v>2072</v>
      </c>
    </row>
    <row r="183" spans="3:20" ht="15.75" x14ac:dyDescent="0.25">
      <c r="C183" s="4" t="s">
        <v>131</v>
      </c>
      <c r="D183" s="22">
        <v>39</v>
      </c>
      <c r="E183" s="22">
        <v>20</v>
      </c>
      <c r="F183" s="22">
        <v>28</v>
      </c>
      <c r="G183" s="23">
        <f t="shared" si="49"/>
        <v>87</v>
      </c>
      <c r="H183" s="17">
        <v>45</v>
      </c>
      <c r="I183" s="17">
        <v>41</v>
      </c>
      <c r="J183" s="22">
        <v>39</v>
      </c>
      <c r="K183" s="23">
        <f t="shared" si="50"/>
        <v>125</v>
      </c>
      <c r="L183" s="22"/>
      <c r="M183" s="22"/>
      <c r="N183" s="22"/>
      <c r="O183" s="23">
        <f t="shared" si="51"/>
        <v>0</v>
      </c>
      <c r="P183" s="54"/>
      <c r="Q183" s="54"/>
      <c r="R183" s="54"/>
      <c r="S183" s="54">
        <f>SUM(P183:R183)</f>
        <v>0</v>
      </c>
      <c r="T183" s="23">
        <f t="shared" si="53"/>
        <v>212</v>
      </c>
    </row>
    <row r="184" spans="3:20" ht="15.75" x14ac:dyDescent="0.25">
      <c r="C184" s="4" t="s">
        <v>50</v>
      </c>
      <c r="D184" s="22">
        <v>0</v>
      </c>
      <c r="E184" s="22">
        <v>1</v>
      </c>
      <c r="F184" s="22">
        <v>4</v>
      </c>
      <c r="G184" s="23">
        <f t="shared" si="49"/>
        <v>5</v>
      </c>
      <c r="H184" s="24">
        <v>4</v>
      </c>
      <c r="I184" s="24">
        <v>3</v>
      </c>
      <c r="J184" s="25">
        <v>3</v>
      </c>
      <c r="K184" s="23">
        <f t="shared" si="50"/>
        <v>10</v>
      </c>
      <c r="L184" s="22"/>
      <c r="M184" s="22"/>
      <c r="N184" s="22"/>
      <c r="O184" s="23">
        <f t="shared" si="51"/>
        <v>0</v>
      </c>
      <c r="P184" s="54"/>
      <c r="Q184" s="54"/>
      <c r="R184" s="54"/>
      <c r="S184" s="54">
        <f t="shared" si="52"/>
        <v>0</v>
      </c>
      <c r="T184" s="23">
        <f t="shared" si="53"/>
        <v>15</v>
      </c>
    </row>
    <row r="185" spans="3:20" ht="15.75" x14ac:dyDescent="0.25">
      <c r="C185" s="4" t="s">
        <v>51</v>
      </c>
      <c r="D185" s="22">
        <v>545</v>
      </c>
      <c r="E185" s="22">
        <v>382</v>
      </c>
      <c r="F185" s="22">
        <v>408</v>
      </c>
      <c r="G185" s="23">
        <f t="shared" si="49"/>
        <v>1335</v>
      </c>
      <c r="H185" s="24">
        <v>352</v>
      </c>
      <c r="I185" s="24">
        <v>309</v>
      </c>
      <c r="J185" s="25">
        <v>338</v>
      </c>
      <c r="K185" s="23">
        <f t="shared" si="50"/>
        <v>999</v>
      </c>
      <c r="L185" s="22"/>
      <c r="M185" s="22"/>
      <c r="N185" s="22"/>
      <c r="O185" s="23">
        <f t="shared" si="51"/>
        <v>0</v>
      </c>
      <c r="P185" s="55"/>
      <c r="Q185" s="55"/>
      <c r="R185" s="55"/>
      <c r="S185" s="54">
        <f t="shared" si="52"/>
        <v>0</v>
      </c>
      <c r="T185" s="23">
        <f t="shared" si="53"/>
        <v>2334</v>
      </c>
    </row>
    <row r="186" spans="3:20" ht="15.75" x14ac:dyDescent="0.25">
      <c r="C186" s="4" t="s">
        <v>52</v>
      </c>
      <c r="D186" s="22">
        <v>215</v>
      </c>
      <c r="E186" s="22">
        <v>181</v>
      </c>
      <c r="F186" s="22">
        <v>158</v>
      </c>
      <c r="G186" s="23">
        <f>+SUM(D186:F186)</f>
        <v>554</v>
      </c>
      <c r="H186" s="24">
        <v>182</v>
      </c>
      <c r="I186" s="24">
        <v>136</v>
      </c>
      <c r="J186" s="25">
        <v>148</v>
      </c>
      <c r="K186" s="23">
        <f t="shared" si="50"/>
        <v>466</v>
      </c>
      <c r="L186" s="22"/>
      <c r="M186" s="22"/>
      <c r="N186" s="22"/>
      <c r="O186" s="23">
        <f t="shared" si="51"/>
        <v>0</v>
      </c>
      <c r="P186" s="55"/>
      <c r="Q186" s="55"/>
      <c r="R186" s="55"/>
      <c r="S186" s="54">
        <f t="shared" si="52"/>
        <v>0</v>
      </c>
      <c r="T186" s="23">
        <f t="shared" si="53"/>
        <v>1020</v>
      </c>
    </row>
    <row r="187" spans="3:20" ht="15.75" x14ac:dyDescent="0.25">
      <c r="C187" s="4" t="s">
        <v>53</v>
      </c>
      <c r="D187" s="22">
        <v>41</v>
      </c>
      <c r="E187" s="22">
        <v>26</v>
      </c>
      <c r="F187" s="22">
        <v>24</v>
      </c>
      <c r="G187" s="23">
        <f t="shared" si="49"/>
        <v>91</v>
      </c>
      <c r="H187" s="17">
        <v>25</v>
      </c>
      <c r="I187" s="17">
        <v>22</v>
      </c>
      <c r="J187" s="26">
        <v>31</v>
      </c>
      <c r="K187" s="23">
        <f t="shared" si="50"/>
        <v>78</v>
      </c>
      <c r="L187" s="22"/>
      <c r="M187" s="22"/>
      <c r="N187" s="22"/>
      <c r="O187" s="23">
        <f t="shared" si="51"/>
        <v>0</v>
      </c>
      <c r="P187" s="54"/>
      <c r="Q187" s="54"/>
      <c r="R187" s="54"/>
      <c r="S187" s="54">
        <f t="shared" si="52"/>
        <v>0</v>
      </c>
      <c r="T187" s="23">
        <f t="shared" si="53"/>
        <v>169</v>
      </c>
    </row>
    <row r="188" spans="3:20" ht="15.75" x14ac:dyDescent="0.25">
      <c r="C188" s="4" t="s">
        <v>54</v>
      </c>
      <c r="D188" s="22">
        <v>2</v>
      </c>
      <c r="E188" s="22">
        <v>3</v>
      </c>
      <c r="F188" s="22">
        <v>2</v>
      </c>
      <c r="G188" s="23">
        <f t="shared" si="49"/>
        <v>7</v>
      </c>
      <c r="H188" s="24">
        <v>4</v>
      </c>
      <c r="I188" s="24">
        <v>2</v>
      </c>
      <c r="J188" s="25">
        <v>1</v>
      </c>
      <c r="K188" s="23">
        <f t="shared" si="50"/>
        <v>7</v>
      </c>
      <c r="L188" s="22"/>
      <c r="M188" s="22"/>
      <c r="N188" s="22"/>
      <c r="O188" s="23">
        <f t="shared" si="51"/>
        <v>0</v>
      </c>
      <c r="P188" s="55"/>
      <c r="Q188" s="55"/>
      <c r="R188" s="55"/>
      <c r="S188" s="54">
        <f t="shared" si="52"/>
        <v>0</v>
      </c>
      <c r="T188" s="23">
        <f t="shared" si="53"/>
        <v>14</v>
      </c>
    </row>
    <row r="189" spans="3:20" ht="15.75" x14ac:dyDescent="0.25">
      <c r="C189" s="4" t="s">
        <v>71</v>
      </c>
      <c r="D189" s="22">
        <v>149</v>
      </c>
      <c r="E189" s="22">
        <v>109</v>
      </c>
      <c r="F189" s="22">
        <v>112</v>
      </c>
      <c r="G189" s="23">
        <f>+SUM(D189:F189)</f>
        <v>370</v>
      </c>
      <c r="H189" s="17">
        <v>85</v>
      </c>
      <c r="I189" s="17">
        <v>113</v>
      </c>
      <c r="J189" s="26">
        <v>95</v>
      </c>
      <c r="K189" s="23">
        <f t="shared" si="50"/>
        <v>293</v>
      </c>
      <c r="L189" s="22"/>
      <c r="M189" s="22"/>
      <c r="N189" s="22"/>
      <c r="O189" s="23">
        <f t="shared" si="51"/>
        <v>0</v>
      </c>
      <c r="P189" s="54"/>
      <c r="Q189" s="54"/>
      <c r="R189" s="54"/>
      <c r="S189" s="54">
        <f t="shared" si="52"/>
        <v>0</v>
      </c>
      <c r="T189" s="23">
        <f t="shared" si="53"/>
        <v>663</v>
      </c>
    </row>
    <row r="190" spans="3:20" ht="15.75" x14ac:dyDescent="0.25">
      <c r="C190" s="4" t="s">
        <v>56</v>
      </c>
      <c r="D190" s="22">
        <v>16</v>
      </c>
      <c r="E190" s="22">
        <v>15</v>
      </c>
      <c r="F190" s="22">
        <v>15</v>
      </c>
      <c r="G190" s="23">
        <f t="shared" si="49"/>
        <v>46</v>
      </c>
      <c r="H190" s="17">
        <v>31</v>
      </c>
      <c r="I190" s="17">
        <v>15</v>
      </c>
      <c r="J190" s="26">
        <v>24</v>
      </c>
      <c r="K190" s="23">
        <f t="shared" si="50"/>
        <v>70</v>
      </c>
      <c r="L190" s="22"/>
      <c r="M190" s="22"/>
      <c r="N190" s="22"/>
      <c r="O190" s="23">
        <f t="shared" si="51"/>
        <v>0</v>
      </c>
      <c r="P190" s="54"/>
      <c r="Q190" s="54"/>
      <c r="R190" s="54"/>
      <c r="S190" s="54">
        <f t="shared" si="52"/>
        <v>0</v>
      </c>
      <c r="T190" s="23">
        <f t="shared" si="53"/>
        <v>116</v>
      </c>
    </row>
    <row r="191" spans="3:20" ht="15.75" x14ac:dyDescent="0.25">
      <c r="C191" s="4" t="s">
        <v>57</v>
      </c>
      <c r="D191" s="22">
        <v>37</v>
      </c>
      <c r="E191" s="22">
        <v>62</v>
      </c>
      <c r="F191" s="22">
        <v>89</v>
      </c>
      <c r="G191" s="23">
        <f t="shared" si="49"/>
        <v>188</v>
      </c>
      <c r="H191" s="24">
        <v>95</v>
      </c>
      <c r="I191" s="24">
        <v>93</v>
      </c>
      <c r="J191" s="25">
        <v>81</v>
      </c>
      <c r="K191" s="23">
        <f t="shared" si="50"/>
        <v>269</v>
      </c>
      <c r="L191" s="22"/>
      <c r="M191" s="22"/>
      <c r="N191" s="22"/>
      <c r="O191" s="23">
        <f t="shared" si="51"/>
        <v>0</v>
      </c>
      <c r="P191" s="55"/>
      <c r="Q191" s="55"/>
      <c r="R191" s="55"/>
      <c r="S191" s="54">
        <f t="shared" si="52"/>
        <v>0</v>
      </c>
      <c r="T191" s="23">
        <f t="shared" si="53"/>
        <v>457</v>
      </c>
    </row>
    <row r="192" spans="3:20" ht="15.75" x14ac:dyDescent="0.25">
      <c r="C192" s="4" t="s">
        <v>58</v>
      </c>
      <c r="D192" s="22">
        <v>215</v>
      </c>
      <c r="E192" s="22">
        <v>235</v>
      </c>
      <c r="F192" s="22">
        <v>183</v>
      </c>
      <c r="G192" s="23">
        <f t="shared" si="49"/>
        <v>633</v>
      </c>
      <c r="H192" s="24">
        <v>226</v>
      </c>
      <c r="I192" s="24">
        <v>211</v>
      </c>
      <c r="J192" s="25">
        <v>254</v>
      </c>
      <c r="K192" s="23">
        <f t="shared" si="50"/>
        <v>691</v>
      </c>
      <c r="L192" s="22"/>
      <c r="M192" s="22"/>
      <c r="N192" s="22"/>
      <c r="O192" s="23">
        <f t="shared" si="51"/>
        <v>0</v>
      </c>
      <c r="P192" s="55"/>
      <c r="Q192" s="55"/>
      <c r="R192" s="55"/>
      <c r="S192" s="54">
        <f t="shared" si="52"/>
        <v>0</v>
      </c>
      <c r="T192" s="23">
        <f t="shared" si="53"/>
        <v>1324</v>
      </c>
    </row>
    <row r="193" spans="3:20" ht="15.75" x14ac:dyDescent="0.25">
      <c r="C193" s="38" t="s">
        <v>59</v>
      </c>
      <c r="D193" s="23">
        <f t="shared" ref="D193:T193" si="54">SUM(D179:D192)</f>
        <v>3064</v>
      </c>
      <c r="E193" s="23">
        <f t="shared" si="54"/>
        <v>2551</v>
      </c>
      <c r="F193" s="23">
        <f t="shared" si="54"/>
        <v>2506</v>
      </c>
      <c r="G193" s="23">
        <f t="shared" si="54"/>
        <v>8121</v>
      </c>
      <c r="H193" s="23">
        <f t="shared" si="54"/>
        <v>1987</v>
      </c>
      <c r="I193" s="23">
        <f t="shared" si="54"/>
        <v>1881</v>
      </c>
      <c r="J193" s="23">
        <f t="shared" si="54"/>
        <v>1773</v>
      </c>
      <c r="K193" s="23">
        <f t="shared" si="54"/>
        <v>5641</v>
      </c>
      <c r="L193" s="23">
        <f t="shared" si="54"/>
        <v>0</v>
      </c>
      <c r="M193" s="23">
        <f t="shared" si="54"/>
        <v>0</v>
      </c>
      <c r="N193" s="23">
        <f t="shared" si="54"/>
        <v>0</v>
      </c>
      <c r="O193" s="23">
        <f t="shared" si="54"/>
        <v>0</v>
      </c>
      <c r="P193" s="23">
        <f t="shared" si="54"/>
        <v>0</v>
      </c>
      <c r="Q193" s="23">
        <f t="shared" si="54"/>
        <v>0</v>
      </c>
      <c r="R193" s="23">
        <f t="shared" si="54"/>
        <v>0</v>
      </c>
      <c r="S193" s="23">
        <f t="shared" si="54"/>
        <v>0</v>
      </c>
      <c r="T193" s="23">
        <f t="shared" si="54"/>
        <v>13762</v>
      </c>
    </row>
    <row r="194" spans="3:20" ht="15.75" x14ac:dyDescent="0.25">
      <c r="C194" s="75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</row>
    <row r="195" spans="3:20" ht="15.75" x14ac:dyDescent="0.25">
      <c r="C195" s="75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</row>
    <row r="196" spans="3:20" ht="15.75" x14ac:dyDescent="0.25">
      <c r="C196" s="2"/>
      <c r="D196" s="3"/>
      <c r="E196" s="3"/>
      <c r="F196" s="3"/>
      <c r="G196" s="7"/>
      <c r="H196" s="3"/>
      <c r="I196" s="3"/>
      <c r="J196" s="3"/>
      <c r="K196" s="7"/>
      <c r="L196" s="3"/>
      <c r="M196" s="3"/>
      <c r="N196" s="3"/>
      <c r="O196" s="7"/>
      <c r="P196" s="67"/>
      <c r="Q196" s="67"/>
      <c r="R196" s="67"/>
      <c r="S196" s="68"/>
    </row>
    <row r="197" spans="3:20" ht="16.5" thickBot="1" x14ac:dyDescent="0.3">
      <c r="C197" s="2"/>
      <c r="D197" s="3"/>
      <c r="E197" s="3"/>
      <c r="F197" s="3"/>
      <c r="G197" s="7"/>
      <c r="H197" s="3"/>
      <c r="I197" s="3"/>
      <c r="J197" s="3"/>
      <c r="K197" s="7"/>
      <c r="L197" s="3"/>
      <c r="M197" s="3"/>
      <c r="N197" s="3"/>
      <c r="O197" s="7"/>
      <c r="P197" s="67"/>
      <c r="Q197" s="67"/>
      <c r="R197" s="67"/>
      <c r="S197" s="68"/>
    </row>
    <row r="198" spans="3:20" ht="15.75" x14ac:dyDescent="0.25">
      <c r="C198" s="106" t="s">
        <v>73</v>
      </c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8"/>
    </row>
    <row r="199" spans="3:20" ht="15.75" x14ac:dyDescent="0.25">
      <c r="C199" s="98" t="s">
        <v>61</v>
      </c>
      <c r="D199" s="100" t="s">
        <v>2</v>
      </c>
      <c r="E199" s="100"/>
      <c r="F199" s="100"/>
      <c r="G199" s="100"/>
      <c r="H199" s="100" t="s">
        <v>3</v>
      </c>
      <c r="I199" s="100"/>
      <c r="J199" s="100"/>
      <c r="K199" s="100"/>
      <c r="L199" s="100" t="s">
        <v>4</v>
      </c>
      <c r="M199" s="100"/>
      <c r="N199" s="100"/>
      <c r="O199" s="100"/>
      <c r="P199" s="100" t="s">
        <v>5</v>
      </c>
      <c r="Q199" s="100"/>
      <c r="R199" s="100"/>
      <c r="S199" s="100"/>
      <c r="T199" s="101" t="s">
        <v>6</v>
      </c>
    </row>
    <row r="200" spans="3:20" ht="16.5" thickBot="1" x14ac:dyDescent="0.3">
      <c r="C200" s="99"/>
      <c r="D200" s="37" t="s">
        <v>7</v>
      </c>
      <c r="E200" s="37" t="s">
        <v>8</v>
      </c>
      <c r="F200" s="37" t="s">
        <v>9</v>
      </c>
      <c r="G200" s="37" t="s">
        <v>10</v>
      </c>
      <c r="H200" s="37" t="s">
        <v>11</v>
      </c>
      <c r="I200" s="37" t="s">
        <v>12</v>
      </c>
      <c r="J200" s="37" t="s">
        <v>13</v>
      </c>
      <c r="K200" s="37" t="s">
        <v>14</v>
      </c>
      <c r="L200" s="37" t="s">
        <v>15</v>
      </c>
      <c r="M200" s="37" t="s">
        <v>16</v>
      </c>
      <c r="N200" s="37" t="s">
        <v>17</v>
      </c>
      <c r="O200" s="37" t="s">
        <v>18</v>
      </c>
      <c r="P200" s="37" t="s">
        <v>19</v>
      </c>
      <c r="Q200" s="37" t="s">
        <v>20</v>
      </c>
      <c r="R200" s="37" t="s">
        <v>21</v>
      </c>
      <c r="S200" s="37" t="s">
        <v>22</v>
      </c>
      <c r="T200" s="102"/>
    </row>
    <row r="201" spans="3:20" ht="15.75" x14ac:dyDescent="0.25">
      <c r="C201" s="5" t="s">
        <v>23</v>
      </c>
      <c r="D201" s="22">
        <v>378</v>
      </c>
      <c r="E201" s="22">
        <v>347</v>
      </c>
      <c r="F201" s="22">
        <v>406</v>
      </c>
      <c r="G201" s="23">
        <f>+SUM(D201:F201)</f>
        <v>1131</v>
      </c>
      <c r="H201" s="17">
        <v>362</v>
      </c>
      <c r="I201" s="17">
        <v>342</v>
      </c>
      <c r="J201" s="26">
        <v>356</v>
      </c>
      <c r="K201" s="23">
        <f>SUM(H201:J201)</f>
        <v>1060</v>
      </c>
      <c r="L201" s="22"/>
      <c r="M201" s="22"/>
      <c r="N201" s="22"/>
      <c r="O201" s="23">
        <f>SUM(L201:N201)</f>
        <v>0</v>
      </c>
      <c r="P201" s="54"/>
      <c r="Q201" s="54"/>
      <c r="R201" s="54"/>
      <c r="S201" s="54">
        <f>SUM(P201:R201)</f>
        <v>0</v>
      </c>
      <c r="T201" s="23">
        <f>SUM(G201,O201,K201, S201)</f>
        <v>2191</v>
      </c>
    </row>
    <row r="202" spans="3:20" ht="15.75" x14ac:dyDescent="0.25">
      <c r="C202" s="4" t="s">
        <v>24</v>
      </c>
      <c r="D202" s="22">
        <v>304</v>
      </c>
      <c r="E202" s="22">
        <v>311</v>
      </c>
      <c r="F202" s="22">
        <v>328</v>
      </c>
      <c r="G202" s="23">
        <f t="shared" ref="G202:G214" si="55">+SUM(D202:F202)</f>
        <v>943</v>
      </c>
      <c r="H202" s="17">
        <v>370</v>
      </c>
      <c r="I202" s="17">
        <v>325</v>
      </c>
      <c r="J202" s="26">
        <v>341</v>
      </c>
      <c r="K202" s="23">
        <f t="shared" ref="K202:K214" si="56">SUM(H202:J202)</f>
        <v>1036</v>
      </c>
      <c r="L202" s="22"/>
      <c r="M202" s="22"/>
      <c r="N202" s="22"/>
      <c r="O202" s="23">
        <f t="shared" ref="O202:O214" si="57">SUM(L202:N202)</f>
        <v>0</v>
      </c>
      <c r="P202" s="54"/>
      <c r="Q202" s="54"/>
      <c r="R202" s="54"/>
      <c r="S202" s="54">
        <f t="shared" ref="S202:S214" si="58">SUM(P202:R202)</f>
        <v>0</v>
      </c>
      <c r="T202" s="23">
        <f t="shared" ref="T202:T214" si="59">SUM(G202,O202,K202, S202)</f>
        <v>1979</v>
      </c>
    </row>
    <row r="203" spans="3:20" ht="15.75" x14ac:dyDescent="0.25">
      <c r="C203" s="4" t="s">
        <v>25</v>
      </c>
      <c r="D203" s="22">
        <v>1</v>
      </c>
      <c r="E203" s="22">
        <v>0</v>
      </c>
      <c r="F203" s="22">
        <v>0</v>
      </c>
      <c r="G203" s="23">
        <f t="shared" si="55"/>
        <v>1</v>
      </c>
      <c r="H203" s="81">
        <v>0</v>
      </c>
      <c r="I203" s="82">
        <v>1</v>
      </c>
      <c r="J203" s="81">
        <v>3</v>
      </c>
      <c r="K203" s="23">
        <f t="shared" si="56"/>
        <v>4</v>
      </c>
      <c r="L203" s="22"/>
      <c r="M203" s="22"/>
      <c r="N203" s="22"/>
      <c r="O203" s="23">
        <f t="shared" si="57"/>
        <v>0</v>
      </c>
      <c r="P203" s="54"/>
      <c r="Q203" s="54"/>
      <c r="R203" s="54"/>
      <c r="S203" s="54">
        <f t="shared" si="58"/>
        <v>0</v>
      </c>
      <c r="T203" s="23">
        <f t="shared" si="59"/>
        <v>5</v>
      </c>
    </row>
    <row r="204" spans="3:20" ht="15.75" x14ac:dyDescent="0.25">
      <c r="C204" s="4" t="s">
        <v>49</v>
      </c>
      <c r="D204" s="22">
        <v>1186</v>
      </c>
      <c r="E204" s="22">
        <v>968</v>
      </c>
      <c r="F204" s="22">
        <v>872</v>
      </c>
      <c r="G204" s="23">
        <f t="shared" si="55"/>
        <v>3026</v>
      </c>
      <c r="H204" s="82">
        <v>8</v>
      </c>
      <c r="I204" s="82">
        <v>11</v>
      </c>
      <c r="J204" s="95">
        <v>10</v>
      </c>
      <c r="K204" s="23">
        <f t="shared" si="56"/>
        <v>29</v>
      </c>
      <c r="L204" s="22"/>
      <c r="M204" s="22"/>
      <c r="N204" s="22"/>
      <c r="O204" s="23">
        <f t="shared" si="57"/>
        <v>0</v>
      </c>
      <c r="P204" s="54"/>
      <c r="Q204" s="54"/>
      <c r="R204" s="54"/>
      <c r="S204" s="54">
        <f>SUM(P204:R204)</f>
        <v>0</v>
      </c>
      <c r="T204" s="23">
        <f t="shared" si="59"/>
        <v>3055</v>
      </c>
    </row>
    <row r="205" spans="3:20" ht="15.75" x14ac:dyDescent="0.25">
      <c r="C205" s="4" t="s">
        <v>131</v>
      </c>
      <c r="D205" s="22">
        <v>53</v>
      </c>
      <c r="E205" s="22">
        <v>34</v>
      </c>
      <c r="F205" s="22">
        <v>52</v>
      </c>
      <c r="G205" s="23">
        <f t="shared" si="55"/>
        <v>139</v>
      </c>
      <c r="H205" s="17">
        <v>52</v>
      </c>
      <c r="I205" s="17">
        <v>52</v>
      </c>
      <c r="J205" s="26">
        <v>37</v>
      </c>
      <c r="K205" s="23">
        <f t="shared" si="56"/>
        <v>141</v>
      </c>
      <c r="L205" s="22"/>
      <c r="M205" s="22"/>
      <c r="N205" s="22"/>
      <c r="O205" s="23">
        <f t="shared" si="57"/>
        <v>0</v>
      </c>
      <c r="P205" s="54"/>
      <c r="Q205" s="54"/>
      <c r="R205" s="54"/>
      <c r="S205" s="54">
        <f>SUM(P205:R205)</f>
        <v>0</v>
      </c>
      <c r="T205" s="23">
        <f t="shared" si="59"/>
        <v>280</v>
      </c>
    </row>
    <row r="206" spans="3:20" ht="15.75" x14ac:dyDescent="0.25">
      <c r="C206" s="4" t="s">
        <v>50</v>
      </c>
      <c r="D206" s="22">
        <v>1</v>
      </c>
      <c r="E206" s="22">
        <v>3</v>
      </c>
      <c r="F206" s="22">
        <v>0</v>
      </c>
      <c r="G206" s="23">
        <f t="shared" si="55"/>
        <v>4</v>
      </c>
      <c r="H206" s="24">
        <v>1</v>
      </c>
      <c r="I206" s="24">
        <v>1</v>
      </c>
      <c r="J206" s="25">
        <v>0</v>
      </c>
      <c r="K206" s="23">
        <f t="shared" si="56"/>
        <v>2</v>
      </c>
      <c r="L206" s="22"/>
      <c r="M206" s="22"/>
      <c r="N206" s="22"/>
      <c r="O206" s="23">
        <f t="shared" si="57"/>
        <v>0</v>
      </c>
      <c r="P206" s="54"/>
      <c r="Q206" s="54"/>
      <c r="R206" s="54"/>
      <c r="S206" s="54">
        <f t="shared" si="58"/>
        <v>0</v>
      </c>
      <c r="T206" s="23">
        <f t="shared" si="59"/>
        <v>6</v>
      </c>
    </row>
    <row r="207" spans="3:20" ht="15.75" x14ac:dyDescent="0.25">
      <c r="C207" s="4" t="s">
        <v>51</v>
      </c>
      <c r="D207" s="22">
        <v>1000</v>
      </c>
      <c r="E207" s="22">
        <v>820</v>
      </c>
      <c r="F207" s="22">
        <v>761</v>
      </c>
      <c r="G207" s="23">
        <f t="shared" si="55"/>
        <v>2581</v>
      </c>
      <c r="H207" s="24">
        <v>788</v>
      </c>
      <c r="I207" s="24">
        <v>719</v>
      </c>
      <c r="J207" s="25">
        <v>776</v>
      </c>
      <c r="K207" s="23">
        <f t="shared" si="56"/>
        <v>2283</v>
      </c>
      <c r="L207" s="22"/>
      <c r="M207" s="22"/>
      <c r="N207" s="22"/>
      <c r="O207" s="23">
        <f t="shared" si="57"/>
        <v>0</v>
      </c>
      <c r="P207" s="54"/>
      <c r="Q207" s="54"/>
      <c r="R207" s="54"/>
      <c r="S207" s="54">
        <f t="shared" si="58"/>
        <v>0</v>
      </c>
      <c r="T207" s="23">
        <f t="shared" si="59"/>
        <v>4864</v>
      </c>
    </row>
    <row r="208" spans="3:20" ht="15.75" x14ac:dyDescent="0.25">
      <c r="C208" s="4" t="s">
        <v>52</v>
      </c>
      <c r="D208" s="22">
        <v>165</v>
      </c>
      <c r="E208" s="22">
        <v>124</v>
      </c>
      <c r="F208" s="22">
        <v>86</v>
      </c>
      <c r="G208" s="23">
        <f>+SUM(D208:F208)</f>
        <v>375</v>
      </c>
      <c r="H208" s="24">
        <v>136</v>
      </c>
      <c r="I208" s="24">
        <v>118</v>
      </c>
      <c r="J208" s="25">
        <v>105</v>
      </c>
      <c r="K208" s="23">
        <f t="shared" si="56"/>
        <v>359</v>
      </c>
      <c r="L208" s="22"/>
      <c r="M208" s="22"/>
      <c r="N208" s="22"/>
      <c r="O208" s="23">
        <f t="shared" si="57"/>
        <v>0</v>
      </c>
      <c r="P208" s="55"/>
      <c r="Q208" s="55"/>
      <c r="R208" s="55"/>
      <c r="S208" s="54">
        <f t="shared" si="58"/>
        <v>0</v>
      </c>
      <c r="T208" s="23">
        <f t="shared" si="59"/>
        <v>734</v>
      </c>
    </row>
    <row r="209" spans="3:20" ht="15.75" x14ac:dyDescent="0.25">
      <c r="C209" s="4" t="s">
        <v>53</v>
      </c>
      <c r="D209" s="22">
        <v>6</v>
      </c>
      <c r="E209" s="22">
        <v>5</v>
      </c>
      <c r="F209" s="22">
        <v>6</v>
      </c>
      <c r="G209" s="23">
        <f t="shared" si="55"/>
        <v>17</v>
      </c>
      <c r="H209" s="24">
        <v>8</v>
      </c>
      <c r="I209" s="24">
        <v>4</v>
      </c>
      <c r="J209" s="25">
        <v>5</v>
      </c>
      <c r="K209" s="23">
        <f t="shared" si="56"/>
        <v>17</v>
      </c>
      <c r="L209" s="22"/>
      <c r="M209" s="22"/>
      <c r="N209" s="22"/>
      <c r="O209" s="23">
        <f t="shared" si="57"/>
        <v>0</v>
      </c>
      <c r="P209" s="55"/>
      <c r="Q209" s="55"/>
      <c r="R209" s="55"/>
      <c r="S209" s="54">
        <f t="shared" si="58"/>
        <v>0</v>
      </c>
      <c r="T209" s="23">
        <f t="shared" si="59"/>
        <v>34</v>
      </c>
    </row>
    <row r="210" spans="3:20" ht="15.75" x14ac:dyDescent="0.25">
      <c r="C210" s="4" t="s">
        <v>54</v>
      </c>
      <c r="D210" s="22">
        <v>4</v>
      </c>
      <c r="E210" s="22">
        <v>9</v>
      </c>
      <c r="F210" s="22">
        <v>4</v>
      </c>
      <c r="G210" s="23">
        <f>+SUM(D210:F210)</f>
        <v>17</v>
      </c>
      <c r="H210" s="17">
        <v>4</v>
      </c>
      <c r="I210" s="17">
        <v>6</v>
      </c>
      <c r="J210" s="26">
        <v>8</v>
      </c>
      <c r="K210" s="23">
        <f t="shared" si="56"/>
        <v>18</v>
      </c>
      <c r="L210" s="22"/>
      <c r="M210" s="22"/>
      <c r="N210" s="22"/>
      <c r="O210" s="23">
        <f t="shared" si="57"/>
        <v>0</v>
      </c>
      <c r="P210" s="54"/>
      <c r="Q210" s="54"/>
      <c r="R210" s="54"/>
      <c r="S210" s="54">
        <f t="shared" si="58"/>
        <v>0</v>
      </c>
      <c r="T210" s="23">
        <f t="shared" si="59"/>
        <v>35</v>
      </c>
    </row>
    <row r="211" spans="3:20" ht="15.75" x14ac:dyDescent="0.25">
      <c r="C211" s="4" t="s">
        <v>71</v>
      </c>
      <c r="D211" s="22">
        <v>50</v>
      </c>
      <c r="E211" s="22">
        <v>48</v>
      </c>
      <c r="F211" s="22">
        <v>91</v>
      </c>
      <c r="G211" s="23">
        <f>+SUM(D211:F211)</f>
        <v>189</v>
      </c>
      <c r="H211" s="24">
        <v>63</v>
      </c>
      <c r="I211" s="24">
        <v>60</v>
      </c>
      <c r="J211" s="25">
        <v>62</v>
      </c>
      <c r="K211" s="23">
        <f t="shared" si="56"/>
        <v>185</v>
      </c>
      <c r="L211" s="22"/>
      <c r="M211" s="22"/>
      <c r="N211" s="22"/>
      <c r="O211" s="23">
        <f t="shared" si="57"/>
        <v>0</v>
      </c>
      <c r="P211" s="55"/>
      <c r="Q211" s="55"/>
      <c r="R211" s="55"/>
      <c r="S211" s="54">
        <f t="shared" si="58"/>
        <v>0</v>
      </c>
      <c r="T211" s="23">
        <f t="shared" si="59"/>
        <v>374</v>
      </c>
    </row>
    <row r="212" spans="3:20" ht="15.75" x14ac:dyDescent="0.25">
      <c r="C212" s="4" t="s">
        <v>56</v>
      </c>
      <c r="D212" s="22">
        <v>3</v>
      </c>
      <c r="E212" s="22">
        <v>3</v>
      </c>
      <c r="F212" s="22">
        <v>3</v>
      </c>
      <c r="G212" s="23">
        <f t="shared" si="55"/>
        <v>9</v>
      </c>
      <c r="H212" s="17">
        <v>1</v>
      </c>
      <c r="I212" s="17">
        <v>2</v>
      </c>
      <c r="J212" s="26">
        <v>2</v>
      </c>
      <c r="K212" s="23">
        <f t="shared" si="56"/>
        <v>5</v>
      </c>
      <c r="L212" s="22"/>
      <c r="M212" s="22"/>
      <c r="N212" s="22"/>
      <c r="O212" s="23">
        <f t="shared" si="57"/>
        <v>0</v>
      </c>
      <c r="P212" s="54"/>
      <c r="Q212" s="54"/>
      <c r="R212" s="54"/>
      <c r="S212" s="54">
        <f t="shared" si="58"/>
        <v>0</v>
      </c>
      <c r="T212" s="23">
        <f t="shared" si="59"/>
        <v>14</v>
      </c>
    </row>
    <row r="213" spans="3:20" ht="15.75" x14ac:dyDescent="0.25">
      <c r="C213" s="4" t="s">
        <v>57</v>
      </c>
      <c r="D213" s="22">
        <v>15</v>
      </c>
      <c r="E213" s="22">
        <v>44</v>
      </c>
      <c r="F213" s="22">
        <v>44</v>
      </c>
      <c r="G213" s="23">
        <f t="shared" si="55"/>
        <v>103</v>
      </c>
      <c r="H213" s="24">
        <v>108</v>
      </c>
      <c r="I213" s="24">
        <v>86</v>
      </c>
      <c r="J213" s="25">
        <v>74</v>
      </c>
      <c r="K213" s="23">
        <f t="shared" si="56"/>
        <v>268</v>
      </c>
      <c r="L213" s="22"/>
      <c r="M213" s="22"/>
      <c r="N213" s="22"/>
      <c r="O213" s="23">
        <f t="shared" si="57"/>
        <v>0</v>
      </c>
      <c r="P213" s="55"/>
      <c r="Q213" s="55"/>
      <c r="R213" s="55"/>
      <c r="S213" s="54">
        <f t="shared" si="58"/>
        <v>0</v>
      </c>
      <c r="T213" s="23">
        <f t="shared" si="59"/>
        <v>371</v>
      </c>
    </row>
    <row r="214" spans="3:20" ht="15.75" x14ac:dyDescent="0.25">
      <c r="C214" s="4" t="s">
        <v>58</v>
      </c>
      <c r="D214" s="22">
        <v>46</v>
      </c>
      <c r="E214" s="22">
        <v>123</v>
      </c>
      <c r="F214" s="22">
        <v>136</v>
      </c>
      <c r="G214" s="23">
        <f t="shared" si="55"/>
        <v>305</v>
      </c>
      <c r="H214" s="24">
        <v>162</v>
      </c>
      <c r="I214" s="24">
        <v>122</v>
      </c>
      <c r="J214" s="25">
        <v>133</v>
      </c>
      <c r="K214" s="23">
        <f t="shared" si="56"/>
        <v>417</v>
      </c>
      <c r="L214" s="22"/>
      <c r="M214" s="22"/>
      <c r="N214" s="22"/>
      <c r="O214" s="23">
        <f t="shared" si="57"/>
        <v>0</v>
      </c>
      <c r="P214" s="55"/>
      <c r="Q214" s="55"/>
      <c r="R214" s="55"/>
      <c r="S214" s="54">
        <f t="shared" si="58"/>
        <v>0</v>
      </c>
      <c r="T214" s="23">
        <f t="shared" si="59"/>
        <v>722</v>
      </c>
    </row>
    <row r="215" spans="3:20" ht="15.75" x14ac:dyDescent="0.25">
      <c r="C215" s="38" t="s">
        <v>59</v>
      </c>
      <c r="D215" s="23">
        <f t="shared" ref="D215:T215" si="60">SUM(D201:D214)</f>
        <v>3212</v>
      </c>
      <c r="E215" s="23">
        <f t="shared" si="60"/>
        <v>2839</v>
      </c>
      <c r="F215" s="23">
        <f t="shared" si="60"/>
        <v>2789</v>
      </c>
      <c r="G215" s="23">
        <f t="shared" si="60"/>
        <v>8840</v>
      </c>
      <c r="H215" s="23">
        <f t="shared" si="60"/>
        <v>2063</v>
      </c>
      <c r="I215" s="23">
        <f t="shared" si="60"/>
        <v>1849</v>
      </c>
      <c r="J215" s="23">
        <f t="shared" si="60"/>
        <v>1912</v>
      </c>
      <c r="K215" s="23">
        <f t="shared" si="60"/>
        <v>5824</v>
      </c>
      <c r="L215" s="23">
        <f t="shared" si="60"/>
        <v>0</v>
      </c>
      <c r="M215" s="23">
        <f t="shared" si="60"/>
        <v>0</v>
      </c>
      <c r="N215" s="23">
        <f t="shared" si="60"/>
        <v>0</v>
      </c>
      <c r="O215" s="23">
        <f t="shared" si="60"/>
        <v>0</v>
      </c>
      <c r="P215" s="23">
        <f t="shared" si="60"/>
        <v>0</v>
      </c>
      <c r="Q215" s="23">
        <f t="shared" si="60"/>
        <v>0</v>
      </c>
      <c r="R215" s="23">
        <f t="shared" si="60"/>
        <v>0</v>
      </c>
      <c r="S215" s="23">
        <f t="shared" si="60"/>
        <v>0</v>
      </c>
      <c r="T215" s="23">
        <f t="shared" si="60"/>
        <v>14664</v>
      </c>
    </row>
    <row r="216" spans="3:20" ht="15.75" x14ac:dyDescent="0.25">
      <c r="C216" s="75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</row>
    <row r="217" spans="3:20" ht="15.75" x14ac:dyDescent="0.25">
      <c r="C217" s="75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</row>
    <row r="218" spans="3:20" ht="15.75" x14ac:dyDescent="0.25">
      <c r="C218" s="2"/>
      <c r="D218" s="3"/>
      <c r="E218" s="3"/>
      <c r="F218" s="3"/>
      <c r="G218" s="7"/>
      <c r="H218" s="3"/>
      <c r="I218" s="3"/>
      <c r="J218" s="3"/>
      <c r="K218" s="7"/>
      <c r="L218" s="3"/>
      <c r="M218" s="3"/>
      <c r="N218" s="3"/>
      <c r="O218" s="7"/>
      <c r="P218" s="67"/>
      <c r="Q218" s="67"/>
      <c r="R218" s="67"/>
      <c r="S218" s="68"/>
    </row>
    <row r="219" spans="3:20" ht="16.5" thickBot="1" x14ac:dyDescent="0.3">
      <c r="C219" s="2"/>
      <c r="D219" s="3"/>
      <c r="E219" s="3"/>
      <c r="F219" s="3"/>
      <c r="G219" s="7"/>
      <c r="H219" s="3"/>
      <c r="I219" s="3"/>
      <c r="J219" s="3"/>
      <c r="K219" s="7"/>
      <c r="L219" s="3"/>
      <c r="M219" s="3"/>
      <c r="N219" s="3"/>
      <c r="O219" s="7"/>
      <c r="P219" s="67"/>
      <c r="Q219" s="67"/>
      <c r="R219" s="67"/>
      <c r="S219" s="68"/>
    </row>
    <row r="220" spans="3:20" ht="15.75" x14ac:dyDescent="0.25">
      <c r="C220" s="106" t="s">
        <v>74</v>
      </c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8"/>
    </row>
    <row r="221" spans="3:20" ht="15.75" x14ac:dyDescent="0.25">
      <c r="C221" s="98" t="s">
        <v>61</v>
      </c>
      <c r="D221" s="100" t="s">
        <v>2</v>
      </c>
      <c r="E221" s="100"/>
      <c r="F221" s="100"/>
      <c r="G221" s="100"/>
      <c r="H221" s="100" t="s">
        <v>3</v>
      </c>
      <c r="I221" s="100"/>
      <c r="J221" s="100"/>
      <c r="K221" s="100"/>
      <c r="L221" s="100" t="s">
        <v>4</v>
      </c>
      <c r="M221" s="100"/>
      <c r="N221" s="100"/>
      <c r="O221" s="100"/>
      <c r="P221" s="100" t="s">
        <v>5</v>
      </c>
      <c r="Q221" s="100"/>
      <c r="R221" s="100"/>
      <c r="S221" s="100"/>
      <c r="T221" s="101" t="s">
        <v>6</v>
      </c>
    </row>
    <row r="222" spans="3:20" ht="16.5" thickBot="1" x14ac:dyDescent="0.3">
      <c r="C222" s="99"/>
      <c r="D222" s="37" t="s">
        <v>7</v>
      </c>
      <c r="E222" s="37" t="s">
        <v>8</v>
      </c>
      <c r="F222" s="37" t="s">
        <v>9</v>
      </c>
      <c r="G222" s="37" t="s">
        <v>10</v>
      </c>
      <c r="H222" s="37" t="s">
        <v>11</v>
      </c>
      <c r="I222" s="37" t="s">
        <v>12</v>
      </c>
      <c r="J222" s="37" t="s">
        <v>13</v>
      </c>
      <c r="K222" s="37" t="s">
        <v>14</v>
      </c>
      <c r="L222" s="37" t="s">
        <v>15</v>
      </c>
      <c r="M222" s="37" t="s">
        <v>16</v>
      </c>
      <c r="N222" s="37" t="s">
        <v>17</v>
      </c>
      <c r="O222" s="37" t="s">
        <v>18</v>
      </c>
      <c r="P222" s="37" t="s">
        <v>19</v>
      </c>
      <c r="Q222" s="37" t="s">
        <v>20</v>
      </c>
      <c r="R222" s="37" t="s">
        <v>21</v>
      </c>
      <c r="S222" s="37" t="s">
        <v>22</v>
      </c>
      <c r="T222" s="102"/>
    </row>
    <row r="223" spans="3:20" ht="15.75" x14ac:dyDescent="0.25">
      <c r="C223" s="5" t="s">
        <v>23</v>
      </c>
      <c r="D223" s="22">
        <v>305</v>
      </c>
      <c r="E223" s="22">
        <v>328</v>
      </c>
      <c r="F223" s="22">
        <v>329</v>
      </c>
      <c r="G223" s="23">
        <f>+SUM(D223:F223)</f>
        <v>962</v>
      </c>
      <c r="H223" s="17">
        <v>337</v>
      </c>
      <c r="I223" s="17">
        <v>308</v>
      </c>
      <c r="J223" s="26">
        <v>316</v>
      </c>
      <c r="K223" s="23">
        <f>SUM(H223:J223)</f>
        <v>961</v>
      </c>
      <c r="L223" s="22"/>
      <c r="M223" s="22"/>
      <c r="N223" s="22"/>
      <c r="O223" s="23">
        <f>SUM(L223:N223)</f>
        <v>0</v>
      </c>
      <c r="P223" s="54"/>
      <c r="Q223" s="54"/>
      <c r="R223" s="54"/>
      <c r="S223" s="54">
        <f>SUM(P223:R223)</f>
        <v>0</v>
      </c>
      <c r="T223" s="23">
        <f>SUM(G223,O223,K223, S223)</f>
        <v>1923</v>
      </c>
    </row>
    <row r="224" spans="3:20" ht="15.75" x14ac:dyDescent="0.25">
      <c r="C224" s="4" t="s">
        <v>24</v>
      </c>
      <c r="D224" s="22">
        <v>239</v>
      </c>
      <c r="E224" s="22">
        <v>298</v>
      </c>
      <c r="F224" s="22">
        <v>280</v>
      </c>
      <c r="G224" s="23">
        <f t="shared" ref="G224:G234" si="61">+SUM(D224:F224)</f>
        <v>817</v>
      </c>
      <c r="H224" s="17">
        <v>277</v>
      </c>
      <c r="I224" s="17">
        <v>298</v>
      </c>
      <c r="J224" s="26">
        <v>257</v>
      </c>
      <c r="K224" s="23">
        <f t="shared" ref="K224:K234" si="62">SUM(H224:J224)</f>
        <v>832</v>
      </c>
      <c r="L224" s="22"/>
      <c r="M224" s="22"/>
      <c r="N224" s="22"/>
      <c r="O224" s="23">
        <f t="shared" ref="O224:O234" si="63">SUM(L224:N224)</f>
        <v>0</v>
      </c>
      <c r="P224" s="54"/>
      <c r="Q224" s="54"/>
      <c r="R224" s="54"/>
      <c r="S224" s="54">
        <f t="shared" ref="S224:S234" si="64">SUM(P224:R224)</f>
        <v>0</v>
      </c>
      <c r="T224" s="23">
        <f t="shared" ref="T224:T234" si="65">SUM(G224,O224,K224, S224)</f>
        <v>1649</v>
      </c>
    </row>
    <row r="225" spans="3:20" ht="15.75" x14ac:dyDescent="0.25">
      <c r="C225" s="4" t="s">
        <v>25</v>
      </c>
      <c r="D225" s="22">
        <v>12</v>
      </c>
      <c r="E225" s="22">
        <v>10</v>
      </c>
      <c r="F225" s="22">
        <v>13</v>
      </c>
      <c r="G225" s="23">
        <f t="shared" si="61"/>
        <v>35</v>
      </c>
      <c r="H225" s="17">
        <v>20</v>
      </c>
      <c r="I225" s="17">
        <v>12</v>
      </c>
      <c r="J225" s="26">
        <v>16</v>
      </c>
      <c r="K225" s="23">
        <f t="shared" si="62"/>
        <v>48</v>
      </c>
      <c r="L225" s="22"/>
      <c r="M225" s="22"/>
      <c r="N225" s="22"/>
      <c r="O225" s="23">
        <f t="shared" si="63"/>
        <v>0</v>
      </c>
      <c r="P225" s="54"/>
      <c r="Q225" s="54"/>
      <c r="R225" s="54"/>
      <c r="S225" s="54">
        <f t="shared" si="64"/>
        <v>0</v>
      </c>
      <c r="T225" s="23">
        <f t="shared" si="65"/>
        <v>83</v>
      </c>
    </row>
    <row r="226" spans="3:20" ht="15.75" x14ac:dyDescent="0.25">
      <c r="C226" s="4" t="s">
        <v>49</v>
      </c>
      <c r="D226" s="22">
        <v>1017</v>
      </c>
      <c r="E226" s="22">
        <v>821</v>
      </c>
      <c r="F226" s="22">
        <v>740</v>
      </c>
      <c r="G226" s="23">
        <f t="shared" si="61"/>
        <v>2578</v>
      </c>
      <c r="H226" s="82">
        <v>5</v>
      </c>
      <c r="I226" s="82">
        <v>5</v>
      </c>
      <c r="J226" s="95">
        <v>4</v>
      </c>
      <c r="K226" s="23">
        <f t="shared" si="62"/>
        <v>14</v>
      </c>
      <c r="L226" s="22"/>
      <c r="M226" s="22"/>
      <c r="N226" s="22"/>
      <c r="O226" s="23">
        <f t="shared" si="63"/>
        <v>0</v>
      </c>
      <c r="P226" s="54"/>
      <c r="Q226" s="54"/>
      <c r="R226" s="54"/>
      <c r="S226" s="54">
        <f>SUM(P226:R226)</f>
        <v>0</v>
      </c>
      <c r="T226" s="23">
        <f t="shared" si="65"/>
        <v>2592</v>
      </c>
    </row>
    <row r="227" spans="3:20" ht="15.75" x14ac:dyDescent="0.25">
      <c r="C227" s="4" t="s">
        <v>131</v>
      </c>
      <c r="D227" s="22">
        <v>44</v>
      </c>
      <c r="E227" s="22">
        <v>40</v>
      </c>
      <c r="F227" s="22">
        <v>44</v>
      </c>
      <c r="G227" s="23">
        <f t="shared" si="61"/>
        <v>128</v>
      </c>
      <c r="H227" s="17">
        <v>38</v>
      </c>
      <c r="I227" s="17">
        <v>34</v>
      </c>
      <c r="J227" s="22">
        <v>31</v>
      </c>
      <c r="K227" s="23">
        <f t="shared" si="62"/>
        <v>103</v>
      </c>
      <c r="L227" s="22"/>
      <c r="M227" s="22"/>
      <c r="N227" s="22"/>
      <c r="O227" s="23">
        <f t="shared" si="63"/>
        <v>0</v>
      </c>
      <c r="P227" s="54"/>
      <c r="Q227" s="54"/>
      <c r="R227" s="54"/>
      <c r="S227" s="54">
        <f>SUM(P227:R227)</f>
        <v>0</v>
      </c>
      <c r="T227" s="23">
        <f t="shared" si="65"/>
        <v>231</v>
      </c>
    </row>
    <row r="228" spans="3:20" ht="15.75" x14ac:dyDescent="0.25">
      <c r="C228" s="4" t="s">
        <v>50</v>
      </c>
      <c r="D228" s="22">
        <v>1</v>
      </c>
      <c r="E228" s="22">
        <v>1</v>
      </c>
      <c r="F228" s="22">
        <v>3</v>
      </c>
      <c r="G228" s="23">
        <f t="shared" si="61"/>
        <v>5</v>
      </c>
      <c r="H228" s="24">
        <v>2</v>
      </c>
      <c r="I228" s="24">
        <v>5</v>
      </c>
      <c r="J228" s="25">
        <v>1</v>
      </c>
      <c r="K228" s="23">
        <f t="shared" si="62"/>
        <v>8</v>
      </c>
      <c r="L228" s="22"/>
      <c r="M228" s="22"/>
      <c r="N228" s="22"/>
      <c r="O228" s="23">
        <f t="shared" si="63"/>
        <v>0</v>
      </c>
      <c r="P228" s="54"/>
      <c r="Q228" s="54"/>
      <c r="R228" s="54"/>
      <c r="S228" s="54">
        <f t="shared" si="64"/>
        <v>0</v>
      </c>
      <c r="T228" s="23">
        <f t="shared" si="65"/>
        <v>13</v>
      </c>
    </row>
    <row r="229" spans="3:20" ht="15.75" x14ac:dyDescent="0.25">
      <c r="C229" s="4" t="s">
        <v>51</v>
      </c>
      <c r="D229" s="22">
        <v>831</v>
      </c>
      <c r="E229" s="22">
        <v>675</v>
      </c>
      <c r="F229" s="22">
        <v>627</v>
      </c>
      <c r="G229" s="23">
        <f t="shared" si="61"/>
        <v>2133</v>
      </c>
      <c r="H229" s="24">
        <v>641</v>
      </c>
      <c r="I229" s="24">
        <v>673</v>
      </c>
      <c r="J229" s="25">
        <v>644</v>
      </c>
      <c r="K229" s="23">
        <f t="shared" si="62"/>
        <v>1958</v>
      </c>
      <c r="L229" s="22"/>
      <c r="M229" s="22"/>
      <c r="N229" s="22"/>
      <c r="O229" s="23">
        <f t="shared" si="63"/>
        <v>0</v>
      </c>
      <c r="P229" s="55"/>
      <c r="Q229" s="55"/>
      <c r="R229" s="55"/>
      <c r="S229" s="54">
        <f t="shared" si="64"/>
        <v>0</v>
      </c>
      <c r="T229" s="23">
        <f t="shared" si="65"/>
        <v>4091</v>
      </c>
    </row>
    <row r="230" spans="3:20" ht="15.75" x14ac:dyDescent="0.25">
      <c r="C230" s="4" t="s">
        <v>52</v>
      </c>
      <c r="D230" s="22">
        <v>147</v>
      </c>
      <c r="E230" s="22">
        <v>128</v>
      </c>
      <c r="F230" s="22">
        <v>89</v>
      </c>
      <c r="G230" s="23">
        <f t="shared" si="61"/>
        <v>364</v>
      </c>
      <c r="H230" s="24">
        <v>110</v>
      </c>
      <c r="I230" s="24">
        <v>92</v>
      </c>
      <c r="J230" s="25">
        <v>102</v>
      </c>
      <c r="K230" s="23">
        <f t="shared" si="62"/>
        <v>304</v>
      </c>
      <c r="L230" s="22"/>
      <c r="M230" s="22"/>
      <c r="N230" s="22"/>
      <c r="O230" s="23">
        <f t="shared" si="63"/>
        <v>0</v>
      </c>
      <c r="P230" s="55"/>
      <c r="Q230" s="55"/>
      <c r="R230" s="55"/>
      <c r="S230" s="54">
        <f t="shared" si="64"/>
        <v>0</v>
      </c>
      <c r="T230" s="23">
        <f t="shared" si="65"/>
        <v>668</v>
      </c>
    </row>
    <row r="231" spans="3:20" ht="15.75" x14ac:dyDescent="0.25">
      <c r="C231" s="4" t="s">
        <v>53</v>
      </c>
      <c r="D231" s="22">
        <v>28</v>
      </c>
      <c r="E231" s="22">
        <v>12</v>
      </c>
      <c r="F231" s="22">
        <v>13</v>
      </c>
      <c r="G231" s="23">
        <f t="shared" si="61"/>
        <v>53</v>
      </c>
      <c r="H231" s="17">
        <v>18</v>
      </c>
      <c r="I231" s="17">
        <v>13</v>
      </c>
      <c r="J231" s="26">
        <v>12</v>
      </c>
      <c r="K231" s="23">
        <f t="shared" si="62"/>
        <v>43</v>
      </c>
      <c r="L231" s="22"/>
      <c r="M231" s="22"/>
      <c r="N231" s="22"/>
      <c r="O231" s="23">
        <f t="shared" si="63"/>
        <v>0</v>
      </c>
      <c r="P231" s="54"/>
      <c r="Q231" s="54"/>
      <c r="R231" s="54"/>
      <c r="S231" s="54">
        <f t="shared" si="64"/>
        <v>0</v>
      </c>
      <c r="T231" s="23">
        <f t="shared" si="65"/>
        <v>96</v>
      </c>
    </row>
    <row r="232" spans="3:20" ht="15.75" x14ac:dyDescent="0.25">
      <c r="C232" s="4" t="s">
        <v>54</v>
      </c>
      <c r="D232" s="22">
        <v>1</v>
      </c>
      <c r="E232" s="22">
        <v>0</v>
      </c>
      <c r="F232" s="22">
        <v>0</v>
      </c>
      <c r="G232" s="23">
        <f t="shared" si="61"/>
        <v>1</v>
      </c>
      <c r="H232" s="24">
        <v>1</v>
      </c>
      <c r="I232" s="24">
        <v>0</v>
      </c>
      <c r="J232" s="25">
        <v>0</v>
      </c>
      <c r="K232" s="23">
        <f t="shared" si="62"/>
        <v>1</v>
      </c>
      <c r="L232" s="22"/>
      <c r="M232" s="22"/>
      <c r="N232" s="22"/>
      <c r="O232" s="23">
        <f t="shared" si="63"/>
        <v>0</v>
      </c>
      <c r="P232" s="55"/>
      <c r="Q232" s="55"/>
      <c r="R232" s="55"/>
      <c r="S232" s="54">
        <f t="shared" si="64"/>
        <v>0</v>
      </c>
      <c r="T232" s="23">
        <f t="shared" si="65"/>
        <v>2</v>
      </c>
    </row>
    <row r="233" spans="3:20" ht="15.75" x14ac:dyDescent="0.25">
      <c r="C233" s="4" t="s">
        <v>57</v>
      </c>
      <c r="D233" s="22">
        <v>40</v>
      </c>
      <c r="E233" s="22">
        <v>57</v>
      </c>
      <c r="F233" s="22">
        <v>25</v>
      </c>
      <c r="G233" s="23">
        <f t="shared" si="61"/>
        <v>122</v>
      </c>
      <c r="H233" s="22">
        <v>108</v>
      </c>
      <c r="I233" s="22">
        <v>69</v>
      </c>
      <c r="J233" s="26">
        <v>56</v>
      </c>
      <c r="K233" s="23">
        <f t="shared" si="62"/>
        <v>233</v>
      </c>
      <c r="L233" s="22"/>
      <c r="M233" s="22"/>
      <c r="N233" s="22"/>
      <c r="O233" s="23">
        <f t="shared" si="63"/>
        <v>0</v>
      </c>
      <c r="P233" s="54"/>
      <c r="Q233" s="54"/>
      <c r="R233" s="54"/>
      <c r="S233" s="54">
        <f t="shared" si="64"/>
        <v>0</v>
      </c>
      <c r="T233" s="23">
        <f t="shared" si="65"/>
        <v>355</v>
      </c>
    </row>
    <row r="234" spans="3:20" ht="15.75" x14ac:dyDescent="0.25">
      <c r="C234" s="4" t="s">
        <v>58</v>
      </c>
      <c r="D234" s="22">
        <v>122</v>
      </c>
      <c r="E234" s="22">
        <v>73</v>
      </c>
      <c r="F234" s="22">
        <v>133</v>
      </c>
      <c r="G234" s="23">
        <f t="shared" si="61"/>
        <v>328</v>
      </c>
      <c r="H234" s="24">
        <v>162</v>
      </c>
      <c r="I234" s="24">
        <v>156</v>
      </c>
      <c r="J234" s="25">
        <v>164</v>
      </c>
      <c r="K234" s="23">
        <f t="shared" si="62"/>
        <v>482</v>
      </c>
      <c r="L234" s="22"/>
      <c r="M234" s="22"/>
      <c r="N234" s="22"/>
      <c r="O234" s="23">
        <f t="shared" si="63"/>
        <v>0</v>
      </c>
      <c r="P234" s="55"/>
      <c r="Q234" s="55"/>
      <c r="R234" s="55"/>
      <c r="S234" s="54">
        <f t="shared" si="64"/>
        <v>0</v>
      </c>
      <c r="T234" s="23">
        <f t="shared" si="65"/>
        <v>810</v>
      </c>
    </row>
    <row r="235" spans="3:20" ht="15.75" x14ac:dyDescent="0.25">
      <c r="C235" s="38" t="s">
        <v>59</v>
      </c>
      <c r="D235" s="23">
        <f t="shared" ref="D235:T235" si="66">SUM(D223:D234)</f>
        <v>2787</v>
      </c>
      <c r="E235" s="23">
        <f t="shared" si="66"/>
        <v>2443</v>
      </c>
      <c r="F235" s="23">
        <f t="shared" si="66"/>
        <v>2296</v>
      </c>
      <c r="G235" s="23">
        <f t="shared" si="66"/>
        <v>7526</v>
      </c>
      <c r="H235" s="23">
        <f t="shared" si="66"/>
        <v>1719</v>
      </c>
      <c r="I235" s="23">
        <f t="shared" si="66"/>
        <v>1665</v>
      </c>
      <c r="J235" s="23">
        <f t="shared" si="66"/>
        <v>1603</v>
      </c>
      <c r="K235" s="23">
        <f t="shared" si="66"/>
        <v>4987</v>
      </c>
      <c r="L235" s="23">
        <f t="shared" si="66"/>
        <v>0</v>
      </c>
      <c r="M235" s="23">
        <f t="shared" si="66"/>
        <v>0</v>
      </c>
      <c r="N235" s="23">
        <f t="shared" si="66"/>
        <v>0</v>
      </c>
      <c r="O235" s="23">
        <f t="shared" si="66"/>
        <v>0</v>
      </c>
      <c r="P235" s="23">
        <f t="shared" si="66"/>
        <v>0</v>
      </c>
      <c r="Q235" s="23">
        <f t="shared" si="66"/>
        <v>0</v>
      </c>
      <c r="R235" s="23">
        <f t="shared" si="66"/>
        <v>0</v>
      </c>
      <c r="S235" s="23">
        <f t="shared" si="66"/>
        <v>0</v>
      </c>
      <c r="T235" s="23">
        <f t="shared" si="66"/>
        <v>12513</v>
      </c>
    </row>
    <row r="236" spans="3:20" ht="15.75" x14ac:dyDescent="0.25">
      <c r="C236" s="75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</row>
    <row r="237" spans="3:20" ht="16.5" thickBot="1" x14ac:dyDescent="0.3">
      <c r="C237" s="2"/>
      <c r="D237" s="3"/>
      <c r="E237" s="3"/>
      <c r="F237" s="3"/>
      <c r="G237" s="7"/>
      <c r="H237" s="3"/>
      <c r="I237" s="3"/>
      <c r="J237" s="3"/>
      <c r="K237" s="7"/>
      <c r="L237" s="3"/>
      <c r="M237" s="3"/>
      <c r="N237" s="3"/>
      <c r="O237" s="7"/>
      <c r="P237" s="67"/>
      <c r="Q237" s="67"/>
      <c r="R237" s="67"/>
      <c r="S237" s="68"/>
    </row>
    <row r="238" spans="3:20" ht="15.75" x14ac:dyDescent="0.25">
      <c r="C238" s="106" t="s">
        <v>75</v>
      </c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8"/>
    </row>
    <row r="239" spans="3:20" ht="15.75" x14ac:dyDescent="0.25">
      <c r="C239" s="98" t="s">
        <v>61</v>
      </c>
      <c r="D239" s="100" t="s">
        <v>2</v>
      </c>
      <c r="E239" s="100"/>
      <c r="F239" s="100"/>
      <c r="G239" s="100"/>
      <c r="H239" s="100" t="s">
        <v>3</v>
      </c>
      <c r="I239" s="100"/>
      <c r="J239" s="100"/>
      <c r="K239" s="100"/>
      <c r="L239" s="100" t="s">
        <v>4</v>
      </c>
      <c r="M239" s="100"/>
      <c r="N239" s="100"/>
      <c r="O239" s="100"/>
      <c r="P239" s="100" t="s">
        <v>5</v>
      </c>
      <c r="Q239" s="100"/>
      <c r="R239" s="100"/>
      <c r="S239" s="100"/>
      <c r="T239" s="101" t="s">
        <v>6</v>
      </c>
    </row>
    <row r="240" spans="3:20" ht="16.5" thickBot="1" x14ac:dyDescent="0.3">
      <c r="C240" s="99"/>
      <c r="D240" s="37" t="s">
        <v>7</v>
      </c>
      <c r="E240" s="37" t="s">
        <v>8</v>
      </c>
      <c r="F240" s="37" t="s">
        <v>9</v>
      </c>
      <c r="G240" s="37" t="s">
        <v>10</v>
      </c>
      <c r="H240" s="37" t="s">
        <v>11</v>
      </c>
      <c r="I240" s="37" t="s">
        <v>12</v>
      </c>
      <c r="J240" s="37" t="s">
        <v>13</v>
      </c>
      <c r="K240" s="37" t="s">
        <v>14</v>
      </c>
      <c r="L240" s="37" t="s">
        <v>15</v>
      </c>
      <c r="M240" s="37" t="s">
        <v>16</v>
      </c>
      <c r="N240" s="37" t="s">
        <v>17</v>
      </c>
      <c r="O240" s="37" t="s">
        <v>18</v>
      </c>
      <c r="P240" s="37" t="s">
        <v>19</v>
      </c>
      <c r="Q240" s="37" t="s">
        <v>20</v>
      </c>
      <c r="R240" s="37" t="s">
        <v>21</v>
      </c>
      <c r="S240" s="37" t="s">
        <v>22</v>
      </c>
      <c r="T240" s="102"/>
    </row>
    <row r="241" spans="3:20" ht="15.75" x14ac:dyDescent="0.25">
      <c r="C241" s="5" t="s">
        <v>23</v>
      </c>
      <c r="D241" s="22">
        <v>331</v>
      </c>
      <c r="E241" s="22">
        <v>345</v>
      </c>
      <c r="F241" s="22">
        <v>317</v>
      </c>
      <c r="G241" s="23">
        <f>+SUM(D241:F241)</f>
        <v>993</v>
      </c>
      <c r="H241" s="17">
        <v>316</v>
      </c>
      <c r="I241" s="17">
        <v>282</v>
      </c>
      <c r="J241" s="26">
        <v>326</v>
      </c>
      <c r="K241" s="23">
        <f>SUM(H241:J241)</f>
        <v>924</v>
      </c>
      <c r="L241" s="22"/>
      <c r="M241" s="22"/>
      <c r="N241" s="22"/>
      <c r="O241" s="23">
        <f>SUM(L241:N241)</f>
        <v>0</v>
      </c>
      <c r="P241" s="54"/>
      <c r="Q241" s="54"/>
      <c r="R241" s="54"/>
      <c r="S241" s="54">
        <f>SUM(P241:R241)</f>
        <v>0</v>
      </c>
      <c r="T241" s="23">
        <f>SUM(G241,O241,K241, S241)</f>
        <v>1917</v>
      </c>
    </row>
    <row r="242" spans="3:20" ht="15.75" x14ac:dyDescent="0.25">
      <c r="C242" s="4" t="s">
        <v>24</v>
      </c>
      <c r="D242" s="22">
        <v>281</v>
      </c>
      <c r="E242" s="22">
        <v>267</v>
      </c>
      <c r="F242" s="22">
        <v>249</v>
      </c>
      <c r="G242" s="23">
        <f t="shared" ref="G242:G253" si="67">+SUM(D242:F242)</f>
        <v>797</v>
      </c>
      <c r="H242" s="17">
        <v>289</v>
      </c>
      <c r="I242" s="17">
        <v>292</v>
      </c>
      <c r="J242" s="26">
        <v>239</v>
      </c>
      <c r="K242" s="23">
        <f t="shared" ref="K242:K253" si="68">SUM(H242:J242)</f>
        <v>820</v>
      </c>
      <c r="L242" s="22"/>
      <c r="M242" s="22"/>
      <c r="N242" s="22"/>
      <c r="O242" s="23">
        <f t="shared" ref="O242:O253" si="69">SUM(L242:N242)</f>
        <v>0</v>
      </c>
      <c r="P242" s="54"/>
      <c r="Q242" s="54"/>
      <c r="R242" s="54"/>
      <c r="S242" s="54">
        <f t="shared" ref="S242:S253" si="70">SUM(P242:R242)</f>
        <v>0</v>
      </c>
      <c r="T242" s="23">
        <f t="shared" ref="T242:T253" si="71">SUM(G242,O242,K242, S242)</f>
        <v>1617</v>
      </c>
    </row>
    <row r="243" spans="3:20" ht="15.75" x14ac:dyDescent="0.25">
      <c r="C243" s="4" t="s">
        <v>25</v>
      </c>
      <c r="D243" s="22">
        <v>13</v>
      </c>
      <c r="E243" s="22">
        <v>7</v>
      </c>
      <c r="F243" s="22">
        <v>12</v>
      </c>
      <c r="G243" s="23">
        <f t="shared" si="67"/>
        <v>32</v>
      </c>
      <c r="H243" s="82">
        <v>14</v>
      </c>
      <c r="I243" s="82">
        <v>12</v>
      </c>
      <c r="J243" s="95">
        <v>10</v>
      </c>
      <c r="K243" s="23">
        <f t="shared" si="68"/>
        <v>36</v>
      </c>
      <c r="L243" s="22"/>
      <c r="M243" s="22"/>
      <c r="N243" s="22"/>
      <c r="O243" s="23">
        <f t="shared" si="69"/>
        <v>0</v>
      </c>
      <c r="P243" s="54"/>
      <c r="Q243" s="54"/>
      <c r="R243" s="54"/>
      <c r="S243" s="54">
        <f t="shared" si="70"/>
        <v>0</v>
      </c>
      <c r="T243" s="23">
        <f t="shared" si="71"/>
        <v>68</v>
      </c>
    </row>
    <row r="244" spans="3:20" ht="15.75" x14ac:dyDescent="0.25">
      <c r="C244" s="4" t="s">
        <v>49</v>
      </c>
      <c r="D244" s="22">
        <v>858</v>
      </c>
      <c r="E244" s="22">
        <v>563</v>
      </c>
      <c r="F244" s="22">
        <v>566</v>
      </c>
      <c r="G244" s="23">
        <f>+SUM(D244:F244)</f>
        <v>1987</v>
      </c>
      <c r="H244" s="96">
        <v>10</v>
      </c>
      <c r="I244" s="96">
        <v>11</v>
      </c>
      <c r="J244" s="97">
        <v>5</v>
      </c>
      <c r="K244" s="23">
        <f>SUM(H244:J244)</f>
        <v>26</v>
      </c>
      <c r="L244" s="22"/>
      <c r="M244" s="22"/>
      <c r="N244" s="22"/>
      <c r="O244" s="23">
        <f t="shared" si="69"/>
        <v>0</v>
      </c>
      <c r="P244" s="54"/>
      <c r="Q244" s="54"/>
      <c r="R244" s="54"/>
      <c r="S244" s="54">
        <f t="shared" si="70"/>
        <v>0</v>
      </c>
      <c r="T244" s="23">
        <f>SUM(G244,O244,K244, S244)</f>
        <v>2013</v>
      </c>
    </row>
    <row r="245" spans="3:20" ht="15.75" x14ac:dyDescent="0.25">
      <c r="C245" s="4" t="s">
        <v>26</v>
      </c>
      <c r="D245" s="22">
        <v>40</v>
      </c>
      <c r="E245" s="22">
        <v>23</v>
      </c>
      <c r="F245" s="22">
        <v>28</v>
      </c>
      <c r="G245" s="23">
        <f t="shared" si="67"/>
        <v>91</v>
      </c>
      <c r="H245" s="17">
        <v>20</v>
      </c>
      <c r="I245" s="17">
        <v>24</v>
      </c>
      <c r="J245" s="26">
        <v>22</v>
      </c>
      <c r="K245" s="23">
        <f t="shared" si="68"/>
        <v>66</v>
      </c>
      <c r="L245" s="22"/>
      <c r="M245" s="22"/>
      <c r="N245" s="22"/>
      <c r="O245" s="23">
        <f t="shared" si="69"/>
        <v>0</v>
      </c>
      <c r="P245" s="54"/>
      <c r="Q245" s="54"/>
      <c r="R245" s="54"/>
      <c r="S245" s="54">
        <f t="shared" si="70"/>
        <v>0</v>
      </c>
      <c r="T245" s="23">
        <f t="shared" si="71"/>
        <v>157</v>
      </c>
    </row>
    <row r="246" spans="3:20" ht="15.75" x14ac:dyDescent="0.25">
      <c r="C246" s="4" t="s">
        <v>36</v>
      </c>
      <c r="D246" s="22">
        <v>2</v>
      </c>
      <c r="E246" s="22">
        <v>3</v>
      </c>
      <c r="F246" s="22">
        <v>5</v>
      </c>
      <c r="G246" s="23">
        <f t="shared" si="67"/>
        <v>10</v>
      </c>
      <c r="H246" s="22">
        <v>7</v>
      </c>
      <c r="I246" s="17">
        <v>8</v>
      </c>
      <c r="J246" s="26">
        <v>6</v>
      </c>
      <c r="K246" s="23">
        <f t="shared" si="68"/>
        <v>21</v>
      </c>
      <c r="L246" s="22"/>
      <c r="M246" s="22"/>
      <c r="N246" s="22"/>
      <c r="O246" s="23">
        <f t="shared" si="69"/>
        <v>0</v>
      </c>
      <c r="P246" s="54"/>
      <c r="Q246" s="54"/>
      <c r="R246" s="54"/>
      <c r="S246" s="54">
        <f t="shared" si="70"/>
        <v>0</v>
      </c>
      <c r="T246" s="23">
        <f>SUM(G246,O246,K246, S246)</f>
        <v>31</v>
      </c>
    </row>
    <row r="247" spans="3:20" ht="15.75" x14ac:dyDescent="0.25">
      <c r="C247" s="4" t="s">
        <v>50</v>
      </c>
      <c r="D247" s="22">
        <v>3</v>
      </c>
      <c r="E247" s="22">
        <v>5</v>
      </c>
      <c r="F247" s="22">
        <v>0</v>
      </c>
      <c r="G247" s="23">
        <v>0</v>
      </c>
      <c r="H247" s="17">
        <v>2</v>
      </c>
      <c r="I247" s="17">
        <v>3</v>
      </c>
      <c r="J247" s="26">
        <v>0</v>
      </c>
      <c r="K247" s="23">
        <f t="shared" si="68"/>
        <v>5</v>
      </c>
      <c r="L247" s="22"/>
      <c r="M247" s="22"/>
      <c r="N247" s="22"/>
      <c r="O247" s="23">
        <f t="shared" si="69"/>
        <v>0</v>
      </c>
      <c r="P247" s="54"/>
      <c r="Q247" s="54"/>
      <c r="R247" s="54"/>
      <c r="S247" s="54">
        <f t="shared" si="70"/>
        <v>0</v>
      </c>
      <c r="T247" s="23">
        <f>SUM(G247,O247,K247, S247)</f>
        <v>5</v>
      </c>
    </row>
    <row r="248" spans="3:20" ht="15.75" x14ac:dyDescent="0.25">
      <c r="C248" s="4" t="s">
        <v>51</v>
      </c>
      <c r="D248" s="22">
        <v>688</v>
      </c>
      <c r="E248" s="22">
        <v>449</v>
      </c>
      <c r="F248" s="22">
        <v>426</v>
      </c>
      <c r="G248" s="23">
        <f t="shared" si="67"/>
        <v>1563</v>
      </c>
      <c r="H248" s="24">
        <v>476</v>
      </c>
      <c r="I248" s="24">
        <v>465</v>
      </c>
      <c r="J248" s="25">
        <v>489</v>
      </c>
      <c r="K248" s="23">
        <f t="shared" si="68"/>
        <v>1430</v>
      </c>
      <c r="L248" s="22"/>
      <c r="M248" s="22"/>
      <c r="N248" s="22"/>
      <c r="O248" s="23">
        <f t="shared" si="69"/>
        <v>0</v>
      </c>
      <c r="P248" s="55"/>
      <c r="Q248" s="55"/>
      <c r="R248" s="55"/>
      <c r="S248" s="54">
        <f t="shared" si="70"/>
        <v>0</v>
      </c>
      <c r="T248" s="23">
        <f t="shared" si="71"/>
        <v>2993</v>
      </c>
    </row>
    <row r="249" spans="3:20" ht="15.75" x14ac:dyDescent="0.25">
      <c r="C249" s="4" t="s">
        <v>52</v>
      </c>
      <c r="D249" s="22">
        <v>137</v>
      </c>
      <c r="E249" s="22">
        <v>78</v>
      </c>
      <c r="F249" s="22">
        <v>106</v>
      </c>
      <c r="G249" s="23">
        <f t="shared" si="67"/>
        <v>321</v>
      </c>
      <c r="H249" s="24">
        <v>86</v>
      </c>
      <c r="I249" s="24">
        <v>99</v>
      </c>
      <c r="J249" s="25">
        <v>100</v>
      </c>
      <c r="K249" s="23">
        <f t="shared" si="68"/>
        <v>285</v>
      </c>
      <c r="L249" s="22"/>
      <c r="M249" s="22"/>
      <c r="N249" s="22"/>
      <c r="O249" s="23">
        <f t="shared" si="69"/>
        <v>0</v>
      </c>
      <c r="P249" s="55"/>
      <c r="Q249" s="55"/>
      <c r="R249" s="55"/>
      <c r="S249" s="54">
        <f t="shared" si="70"/>
        <v>0</v>
      </c>
      <c r="T249" s="23">
        <f t="shared" si="71"/>
        <v>606</v>
      </c>
    </row>
    <row r="250" spans="3:20" ht="15.75" x14ac:dyDescent="0.25">
      <c r="C250" s="4" t="s">
        <v>53</v>
      </c>
      <c r="D250" s="22">
        <v>13</v>
      </c>
      <c r="E250" s="22">
        <v>16</v>
      </c>
      <c r="F250" s="22">
        <v>20</v>
      </c>
      <c r="G250" s="23">
        <f t="shared" si="67"/>
        <v>49</v>
      </c>
      <c r="H250" s="17">
        <v>13</v>
      </c>
      <c r="I250" s="17">
        <v>13</v>
      </c>
      <c r="J250" s="26">
        <v>10</v>
      </c>
      <c r="K250" s="23">
        <f t="shared" si="68"/>
        <v>36</v>
      </c>
      <c r="L250" s="22"/>
      <c r="M250" s="22"/>
      <c r="N250" s="22"/>
      <c r="O250" s="23">
        <f t="shared" si="69"/>
        <v>0</v>
      </c>
      <c r="P250" s="54"/>
      <c r="Q250" s="54"/>
      <c r="R250" s="54"/>
      <c r="S250" s="54">
        <f t="shared" si="70"/>
        <v>0</v>
      </c>
      <c r="T250" s="23">
        <f t="shared" si="71"/>
        <v>85</v>
      </c>
    </row>
    <row r="251" spans="3:20" ht="15.75" x14ac:dyDescent="0.25">
      <c r="C251" s="4" t="s">
        <v>54</v>
      </c>
      <c r="D251" s="22">
        <v>8</v>
      </c>
      <c r="E251" s="22">
        <v>6</v>
      </c>
      <c r="F251" s="22">
        <v>7</v>
      </c>
      <c r="G251" s="23">
        <f>+SUM(D251:F251)</f>
        <v>21</v>
      </c>
      <c r="H251" s="24">
        <v>6</v>
      </c>
      <c r="I251" s="24">
        <v>3</v>
      </c>
      <c r="J251" s="25">
        <v>6</v>
      </c>
      <c r="K251" s="23">
        <f t="shared" si="68"/>
        <v>15</v>
      </c>
      <c r="L251" s="22"/>
      <c r="M251" s="22"/>
      <c r="N251" s="22"/>
      <c r="O251" s="23">
        <f t="shared" si="69"/>
        <v>0</v>
      </c>
      <c r="P251" s="55"/>
      <c r="Q251" s="55"/>
      <c r="R251" s="55"/>
      <c r="S251" s="54">
        <f t="shared" si="70"/>
        <v>0</v>
      </c>
      <c r="T251" s="23">
        <f t="shared" si="71"/>
        <v>36</v>
      </c>
    </row>
    <row r="252" spans="3:20" ht="15.75" x14ac:dyDescent="0.25">
      <c r="C252" s="4" t="s">
        <v>57</v>
      </c>
      <c r="D252" s="22">
        <v>45</v>
      </c>
      <c r="E252" s="22">
        <v>44</v>
      </c>
      <c r="F252" s="22">
        <v>52</v>
      </c>
      <c r="G252" s="23">
        <f>+SUM(D252:F252)</f>
        <v>141</v>
      </c>
      <c r="H252" s="17">
        <v>100</v>
      </c>
      <c r="I252" s="17">
        <v>126</v>
      </c>
      <c r="J252" s="26">
        <v>101</v>
      </c>
      <c r="K252" s="23">
        <f t="shared" si="68"/>
        <v>327</v>
      </c>
      <c r="L252" s="22"/>
      <c r="M252" s="22"/>
      <c r="N252" s="22"/>
      <c r="O252" s="23">
        <f t="shared" si="69"/>
        <v>0</v>
      </c>
      <c r="P252" s="54"/>
      <c r="Q252" s="54"/>
      <c r="R252" s="54"/>
      <c r="S252" s="54">
        <f t="shared" si="70"/>
        <v>0</v>
      </c>
      <c r="T252" s="23">
        <f t="shared" si="71"/>
        <v>468</v>
      </c>
    </row>
    <row r="253" spans="3:20" ht="15.75" x14ac:dyDescent="0.25">
      <c r="C253" s="4" t="s">
        <v>58</v>
      </c>
      <c r="D253" s="22">
        <v>147</v>
      </c>
      <c r="E253" s="22">
        <v>136</v>
      </c>
      <c r="F253" s="22">
        <v>112</v>
      </c>
      <c r="G253" s="23">
        <f t="shared" si="67"/>
        <v>395</v>
      </c>
      <c r="H253" s="24">
        <v>177</v>
      </c>
      <c r="I253" s="24">
        <v>201</v>
      </c>
      <c r="J253" s="25">
        <v>172</v>
      </c>
      <c r="K253" s="23">
        <f t="shared" si="68"/>
        <v>550</v>
      </c>
      <c r="L253" s="22"/>
      <c r="M253" s="22"/>
      <c r="N253" s="22"/>
      <c r="O253" s="23">
        <f t="shared" si="69"/>
        <v>0</v>
      </c>
      <c r="P253" s="55"/>
      <c r="Q253" s="55"/>
      <c r="R253" s="55"/>
      <c r="S253" s="54">
        <f t="shared" si="70"/>
        <v>0</v>
      </c>
      <c r="T253" s="23">
        <f t="shared" si="71"/>
        <v>945</v>
      </c>
    </row>
    <row r="254" spans="3:20" ht="15.75" x14ac:dyDescent="0.25">
      <c r="C254" s="38" t="s">
        <v>59</v>
      </c>
      <c r="D254" s="23">
        <f t="shared" ref="D254:T254" si="72">SUM(D241:D253)</f>
        <v>2566</v>
      </c>
      <c r="E254" s="23">
        <f t="shared" si="72"/>
        <v>1942</v>
      </c>
      <c r="F254" s="23">
        <f t="shared" si="72"/>
        <v>1900</v>
      </c>
      <c r="G254" s="23">
        <f t="shared" si="72"/>
        <v>6400</v>
      </c>
      <c r="H254" s="23">
        <f t="shared" si="72"/>
        <v>1516</v>
      </c>
      <c r="I254" s="23">
        <f t="shared" si="72"/>
        <v>1539</v>
      </c>
      <c r="J254" s="23">
        <f t="shared" si="72"/>
        <v>1486</v>
      </c>
      <c r="K254" s="23">
        <f t="shared" si="72"/>
        <v>4541</v>
      </c>
      <c r="L254" s="23">
        <f t="shared" si="72"/>
        <v>0</v>
      </c>
      <c r="M254" s="23">
        <f t="shared" si="72"/>
        <v>0</v>
      </c>
      <c r="N254" s="23">
        <f t="shared" si="72"/>
        <v>0</v>
      </c>
      <c r="O254" s="23">
        <f t="shared" si="72"/>
        <v>0</v>
      </c>
      <c r="P254" s="23">
        <f t="shared" si="72"/>
        <v>0</v>
      </c>
      <c r="Q254" s="23">
        <f t="shared" si="72"/>
        <v>0</v>
      </c>
      <c r="R254" s="23">
        <f t="shared" si="72"/>
        <v>0</v>
      </c>
      <c r="S254" s="23">
        <f t="shared" si="72"/>
        <v>0</v>
      </c>
      <c r="T254" s="23">
        <f t="shared" si="72"/>
        <v>10941</v>
      </c>
    </row>
    <row r="255" spans="3:20" ht="15.75" x14ac:dyDescent="0.25">
      <c r="C255" s="75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</row>
    <row r="256" spans="3:20" ht="15.75" x14ac:dyDescent="0.25">
      <c r="C256" s="75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</row>
    <row r="257" spans="3:20" ht="15.75" x14ac:dyDescent="0.25">
      <c r="D257" s="3"/>
      <c r="E257" s="3"/>
      <c r="F257" s="3"/>
      <c r="G257" s="7"/>
      <c r="H257" s="3"/>
      <c r="I257" s="3"/>
      <c r="J257" s="3"/>
      <c r="K257" s="7"/>
      <c r="L257" s="3"/>
      <c r="M257" s="3"/>
      <c r="N257" s="3"/>
      <c r="O257" s="7"/>
      <c r="P257" s="67"/>
      <c r="Q257" s="67"/>
      <c r="R257" s="67"/>
      <c r="S257" s="68"/>
      <c r="T257" s="68"/>
    </row>
    <row r="258" spans="3:20" ht="15.75" thickBot="1" x14ac:dyDescent="0.3"/>
    <row r="259" spans="3:20" ht="15.75" x14ac:dyDescent="0.25">
      <c r="C259" s="106" t="s">
        <v>76</v>
      </c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8"/>
    </row>
    <row r="260" spans="3:20" ht="15.75" x14ac:dyDescent="0.25">
      <c r="C260" s="98" t="s">
        <v>61</v>
      </c>
      <c r="D260" s="100" t="s">
        <v>2</v>
      </c>
      <c r="E260" s="100"/>
      <c r="F260" s="100"/>
      <c r="G260" s="100"/>
      <c r="H260" s="100" t="s">
        <v>3</v>
      </c>
      <c r="I260" s="100"/>
      <c r="J260" s="100"/>
      <c r="K260" s="100"/>
      <c r="L260" s="100" t="s">
        <v>4</v>
      </c>
      <c r="M260" s="100"/>
      <c r="N260" s="100"/>
      <c r="O260" s="100"/>
      <c r="P260" s="100" t="s">
        <v>5</v>
      </c>
      <c r="Q260" s="100"/>
      <c r="R260" s="100"/>
      <c r="S260" s="100"/>
      <c r="T260" s="101" t="s">
        <v>6</v>
      </c>
    </row>
    <row r="261" spans="3:20" ht="16.5" thickBot="1" x14ac:dyDescent="0.3">
      <c r="C261" s="99"/>
      <c r="D261" s="37" t="s">
        <v>7</v>
      </c>
      <c r="E261" s="37" t="s">
        <v>8</v>
      </c>
      <c r="F261" s="37" t="s">
        <v>9</v>
      </c>
      <c r="G261" s="37" t="s">
        <v>10</v>
      </c>
      <c r="H261" s="37" t="s">
        <v>11</v>
      </c>
      <c r="I261" s="37" t="s">
        <v>12</v>
      </c>
      <c r="J261" s="37" t="s">
        <v>13</v>
      </c>
      <c r="K261" s="37" t="s">
        <v>14</v>
      </c>
      <c r="L261" s="37" t="s">
        <v>15</v>
      </c>
      <c r="M261" s="37" t="s">
        <v>16</v>
      </c>
      <c r="N261" s="37" t="s">
        <v>17</v>
      </c>
      <c r="O261" s="37" t="s">
        <v>18</v>
      </c>
      <c r="P261" s="37" t="s">
        <v>19</v>
      </c>
      <c r="Q261" s="37" t="s">
        <v>20</v>
      </c>
      <c r="R261" s="37" t="s">
        <v>21</v>
      </c>
      <c r="S261" s="37" t="s">
        <v>22</v>
      </c>
      <c r="T261" s="102"/>
    </row>
    <row r="262" spans="3:20" ht="15.75" x14ac:dyDescent="0.25">
      <c r="C262" s="5" t="s">
        <v>23</v>
      </c>
      <c r="D262" s="13">
        <v>671</v>
      </c>
      <c r="E262" s="13">
        <v>696</v>
      </c>
      <c r="F262" s="13">
        <v>760</v>
      </c>
      <c r="G262" s="27">
        <f>+SUM(D262:F262)</f>
        <v>2127</v>
      </c>
      <c r="H262" s="17">
        <v>778</v>
      </c>
      <c r="I262" s="17">
        <v>743</v>
      </c>
      <c r="J262" s="26">
        <v>693</v>
      </c>
      <c r="K262" s="27">
        <f>SUM(H262:J262)</f>
        <v>2214</v>
      </c>
      <c r="L262" s="13"/>
      <c r="M262" s="13"/>
      <c r="N262" s="13"/>
      <c r="O262" s="27">
        <f>SUM(L262:N262)</f>
        <v>0</v>
      </c>
      <c r="P262" s="54"/>
      <c r="Q262" s="54"/>
      <c r="R262" s="54"/>
      <c r="S262" s="54">
        <f>SUM(P262:R262)</f>
        <v>0</v>
      </c>
      <c r="T262" s="27">
        <f>SUM(G262,O262,K262, S262)</f>
        <v>4341</v>
      </c>
    </row>
    <row r="263" spans="3:20" ht="15.75" x14ac:dyDescent="0.25">
      <c r="C263" s="4" t="s">
        <v>77</v>
      </c>
      <c r="D263" s="13">
        <v>444</v>
      </c>
      <c r="E263" s="13">
        <v>488</v>
      </c>
      <c r="F263" s="13">
        <v>528</v>
      </c>
      <c r="G263" s="27">
        <f t="shared" ref="G263:G272" si="73">+SUM(D263:F263)</f>
        <v>1460</v>
      </c>
      <c r="H263" s="82">
        <v>545</v>
      </c>
      <c r="I263" s="82">
        <v>662</v>
      </c>
      <c r="J263" s="95">
        <v>540</v>
      </c>
      <c r="K263" s="27">
        <f t="shared" ref="K263:K272" si="74">SUM(H263:J263)</f>
        <v>1747</v>
      </c>
      <c r="L263" s="13"/>
      <c r="M263" s="13"/>
      <c r="N263" s="13"/>
      <c r="O263" s="27">
        <f t="shared" ref="O263:O272" si="75">SUM(L263:N263)</f>
        <v>0</v>
      </c>
      <c r="P263" s="54"/>
      <c r="Q263" s="54"/>
      <c r="R263" s="54"/>
      <c r="S263" s="54">
        <f t="shared" ref="S263:S272" si="76">SUM(P263:R263)</f>
        <v>0</v>
      </c>
      <c r="T263" s="27">
        <f t="shared" ref="T263:T272" si="77">SUM(G263,O263,K263, S263)</f>
        <v>3207</v>
      </c>
    </row>
    <row r="264" spans="3:20" ht="15.75" x14ac:dyDescent="0.25">
      <c r="C264" s="4" t="s">
        <v>49</v>
      </c>
      <c r="D264" s="13">
        <v>1289</v>
      </c>
      <c r="E264" s="13">
        <v>924</v>
      </c>
      <c r="F264" s="13">
        <v>874</v>
      </c>
      <c r="G264" s="27">
        <f>+SUM(D264:F264)</f>
        <v>3087</v>
      </c>
      <c r="H264" s="96">
        <v>21</v>
      </c>
      <c r="I264" s="96">
        <v>13</v>
      </c>
      <c r="J264" s="97">
        <v>17</v>
      </c>
      <c r="K264" s="27">
        <f>SUM(H264:J264)</f>
        <v>51</v>
      </c>
      <c r="L264" s="13"/>
      <c r="M264" s="13"/>
      <c r="N264" s="13"/>
      <c r="O264" s="27">
        <f t="shared" si="75"/>
        <v>0</v>
      </c>
      <c r="P264" s="54"/>
      <c r="Q264" s="54"/>
      <c r="R264" s="54"/>
      <c r="S264" s="54">
        <f t="shared" si="76"/>
        <v>0</v>
      </c>
      <c r="T264" s="27">
        <f>SUM(G264,O264,K264, S264)</f>
        <v>3138</v>
      </c>
    </row>
    <row r="265" spans="3:20" ht="15.75" x14ac:dyDescent="0.25">
      <c r="C265" s="4" t="s">
        <v>26</v>
      </c>
      <c r="D265" s="13">
        <v>75</v>
      </c>
      <c r="E265" s="13">
        <v>62</v>
      </c>
      <c r="F265" s="13">
        <v>85</v>
      </c>
      <c r="G265" s="27">
        <f t="shared" si="73"/>
        <v>222</v>
      </c>
      <c r="H265" s="17">
        <v>58</v>
      </c>
      <c r="I265" s="17">
        <v>81</v>
      </c>
      <c r="J265" s="26">
        <v>77</v>
      </c>
      <c r="K265" s="27">
        <f t="shared" si="74"/>
        <v>216</v>
      </c>
      <c r="L265" s="13"/>
      <c r="M265" s="13"/>
      <c r="N265" s="13"/>
      <c r="O265" s="27">
        <f t="shared" si="75"/>
        <v>0</v>
      </c>
      <c r="P265" s="54"/>
      <c r="Q265" s="54"/>
      <c r="R265" s="54"/>
      <c r="S265" s="54">
        <f t="shared" si="76"/>
        <v>0</v>
      </c>
      <c r="T265" s="27">
        <f t="shared" si="77"/>
        <v>438</v>
      </c>
    </row>
    <row r="266" spans="3:20" ht="15.75" x14ac:dyDescent="0.25">
      <c r="C266" s="4" t="s">
        <v>50</v>
      </c>
      <c r="D266" s="13">
        <v>0</v>
      </c>
      <c r="E266" s="13">
        <v>0</v>
      </c>
      <c r="F266" s="13">
        <v>1</v>
      </c>
      <c r="G266" s="27">
        <f t="shared" si="73"/>
        <v>1</v>
      </c>
      <c r="H266" s="17">
        <v>0</v>
      </c>
      <c r="I266" s="17">
        <v>0</v>
      </c>
      <c r="J266" s="26">
        <v>0</v>
      </c>
      <c r="K266" s="27">
        <f t="shared" si="74"/>
        <v>0</v>
      </c>
      <c r="L266" s="13"/>
      <c r="M266" s="13"/>
      <c r="N266" s="13"/>
      <c r="O266" s="27">
        <f t="shared" si="75"/>
        <v>0</v>
      </c>
      <c r="P266" s="54"/>
      <c r="Q266" s="54"/>
      <c r="R266" s="54"/>
      <c r="S266" s="54">
        <f t="shared" si="76"/>
        <v>0</v>
      </c>
      <c r="T266" s="27">
        <f t="shared" si="77"/>
        <v>1</v>
      </c>
    </row>
    <row r="267" spans="3:20" ht="15.75" x14ac:dyDescent="0.25">
      <c r="C267" s="4" t="s">
        <v>51</v>
      </c>
      <c r="D267" s="13">
        <v>977</v>
      </c>
      <c r="E267" s="13">
        <v>639</v>
      </c>
      <c r="F267" s="13">
        <v>655</v>
      </c>
      <c r="G267" s="27">
        <f t="shared" si="73"/>
        <v>2271</v>
      </c>
      <c r="H267" s="13">
        <v>621</v>
      </c>
      <c r="I267" s="13">
        <v>579</v>
      </c>
      <c r="J267" s="25">
        <v>587</v>
      </c>
      <c r="K267" s="27">
        <f t="shared" si="74"/>
        <v>1787</v>
      </c>
      <c r="L267" s="13"/>
      <c r="M267" s="13"/>
      <c r="N267" s="13"/>
      <c r="O267" s="27">
        <f t="shared" si="75"/>
        <v>0</v>
      </c>
      <c r="P267" s="55"/>
      <c r="Q267" s="55"/>
      <c r="R267" s="55"/>
      <c r="S267" s="54">
        <f t="shared" si="76"/>
        <v>0</v>
      </c>
      <c r="T267" s="27">
        <f t="shared" si="77"/>
        <v>4058</v>
      </c>
    </row>
    <row r="268" spans="3:20" ht="15.75" x14ac:dyDescent="0.25">
      <c r="C268" s="4" t="s">
        <v>52</v>
      </c>
      <c r="D268" s="13">
        <v>227</v>
      </c>
      <c r="E268" s="13">
        <v>218</v>
      </c>
      <c r="F268" s="13">
        <v>168</v>
      </c>
      <c r="G268" s="27">
        <f t="shared" si="73"/>
        <v>613</v>
      </c>
      <c r="H268" s="24">
        <v>216</v>
      </c>
      <c r="I268" s="24">
        <v>167</v>
      </c>
      <c r="J268" s="25">
        <v>157</v>
      </c>
      <c r="K268" s="27">
        <f t="shared" si="74"/>
        <v>540</v>
      </c>
      <c r="L268" s="13"/>
      <c r="M268" s="13"/>
      <c r="N268" s="13"/>
      <c r="O268" s="27">
        <f t="shared" si="75"/>
        <v>0</v>
      </c>
      <c r="P268" s="55"/>
      <c r="Q268" s="55"/>
      <c r="R268" s="55"/>
      <c r="S268" s="54">
        <f t="shared" si="76"/>
        <v>0</v>
      </c>
      <c r="T268" s="27">
        <f t="shared" si="77"/>
        <v>1153</v>
      </c>
    </row>
    <row r="269" spans="3:20" ht="15.75" x14ac:dyDescent="0.25">
      <c r="C269" s="4" t="s">
        <v>53</v>
      </c>
      <c r="D269" s="13">
        <v>60</v>
      </c>
      <c r="E269" s="13">
        <v>44</v>
      </c>
      <c r="F269" s="13">
        <v>34</v>
      </c>
      <c r="G269" s="27">
        <f>+SUM(D269:F269)</f>
        <v>138</v>
      </c>
      <c r="H269" s="17">
        <v>40</v>
      </c>
      <c r="I269" s="17">
        <v>34</v>
      </c>
      <c r="J269" s="26">
        <v>31</v>
      </c>
      <c r="K269" s="27">
        <f t="shared" si="74"/>
        <v>105</v>
      </c>
      <c r="L269" s="13"/>
      <c r="M269" s="13"/>
      <c r="N269" s="13"/>
      <c r="O269" s="27">
        <f t="shared" si="75"/>
        <v>0</v>
      </c>
      <c r="P269" s="54"/>
      <c r="Q269" s="54"/>
      <c r="R269" s="54"/>
      <c r="S269" s="54">
        <f t="shared" si="76"/>
        <v>0</v>
      </c>
      <c r="T269" s="27">
        <f t="shared" si="77"/>
        <v>243</v>
      </c>
    </row>
    <row r="270" spans="3:20" ht="15.75" x14ac:dyDescent="0.25">
      <c r="C270" s="4" t="s">
        <v>54</v>
      </c>
      <c r="D270" s="13">
        <v>7</v>
      </c>
      <c r="E270" s="13">
        <v>7</v>
      </c>
      <c r="F270" s="13">
        <v>5</v>
      </c>
      <c r="G270" s="27">
        <f t="shared" si="73"/>
        <v>19</v>
      </c>
      <c r="H270" s="24">
        <v>11</v>
      </c>
      <c r="I270" s="24">
        <v>5</v>
      </c>
      <c r="J270" s="25">
        <v>6</v>
      </c>
      <c r="K270" s="27">
        <f t="shared" si="74"/>
        <v>22</v>
      </c>
      <c r="L270" s="13"/>
      <c r="M270" s="13"/>
      <c r="N270" s="13"/>
      <c r="O270" s="27">
        <f t="shared" si="75"/>
        <v>0</v>
      </c>
      <c r="P270" s="55"/>
      <c r="Q270" s="55"/>
      <c r="R270" s="55"/>
      <c r="S270" s="54">
        <f t="shared" si="76"/>
        <v>0</v>
      </c>
      <c r="T270" s="27">
        <f t="shared" si="77"/>
        <v>41</v>
      </c>
    </row>
    <row r="271" spans="3:20" ht="15.75" x14ac:dyDescent="0.25">
      <c r="C271" s="4" t="s">
        <v>57</v>
      </c>
      <c r="D271" s="13">
        <v>3</v>
      </c>
      <c r="E271" s="13">
        <v>5</v>
      </c>
      <c r="F271" s="13">
        <v>7</v>
      </c>
      <c r="G271" s="27">
        <f t="shared" si="73"/>
        <v>15</v>
      </c>
      <c r="H271" s="17">
        <v>2</v>
      </c>
      <c r="I271" s="17">
        <v>2</v>
      </c>
      <c r="J271" s="26">
        <v>1</v>
      </c>
      <c r="K271" s="27">
        <f t="shared" si="74"/>
        <v>5</v>
      </c>
      <c r="L271" s="13"/>
      <c r="M271" s="13"/>
      <c r="N271" s="13"/>
      <c r="O271" s="27">
        <f t="shared" si="75"/>
        <v>0</v>
      </c>
      <c r="P271" s="54"/>
      <c r="Q271" s="54"/>
      <c r="R271" s="54"/>
      <c r="S271" s="54">
        <f t="shared" si="76"/>
        <v>0</v>
      </c>
      <c r="T271" s="27">
        <f t="shared" si="77"/>
        <v>20</v>
      </c>
    </row>
    <row r="272" spans="3:20" ht="15.75" x14ac:dyDescent="0.25">
      <c r="C272" s="4" t="s">
        <v>58</v>
      </c>
      <c r="D272" s="13">
        <v>49</v>
      </c>
      <c r="E272" s="13">
        <v>66</v>
      </c>
      <c r="F272" s="13">
        <v>98</v>
      </c>
      <c r="G272" s="27">
        <f t="shared" si="73"/>
        <v>213</v>
      </c>
      <c r="H272" s="24">
        <v>227</v>
      </c>
      <c r="I272" s="24">
        <v>280</v>
      </c>
      <c r="J272" s="25">
        <v>189</v>
      </c>
      <c r="K272" s="27">
        <f t="shared" si="74"/>
        <v>696</v>
      </c>
      <c r="L272" s="13"/>
      <c r="M272" s="13"/>
      <c r="N272" s="13"/>
      <c r="O272" s="27">
        <f t="shared" si="75"/>
        <v>0</v>
      </c>
      <c r="P272" s="55"/>
      <c r="Q272" s="55"/>
      <c r="R272" s="55"/>
      <c r="S272" s="54">
        <f t="shared" si="76"/>
        <v>0</v>
      </c>
      <c r="T272" s="27">
        <f t="shared" si="77"/>
        <v>909</v>
      </c>
    </row>
    <row r="273" spans="3:20" ht="15.75" x14ac:dyDescent="0.25">
      <c r="C273" s="38" t="s">
        <v>59</v>
      </c>
      <c r="D273" s="27">
        <f t="shared" ref="D273:T273" si="78">SUM(D262:D272)</f>
        <v>3802</v>
      </c>
      <c r="E273" s="27">
        <f t="shared" si="78"/>
        <v>3149</v>
      </c>
      <c r="F273" s="27">
        <f t="shared" si="78"/>
        <v>3215</v>
      </c>
      <c r="G273" s="27">
        <f t="shared" si="78"/>
        <v>10166</v>
      </c>
      <c r="H273" s="27">
        <f t="shared" si="78"/>
        <v>2519</v>
      </c>
      <c r="I273" s="27">
        <f t="shared" si="78"/>
        <v>2566</v>
      </c>
      <c r="J273" s="27">
        <f t="shared" si="78"/>
        <v>2298</v>
      </c>
      <c r="K273" s="27">
        <f t="shared" si="78"/>
        <v>7383</v>
      </c>
      <c r="L273" s="27">
        <f t="shared" si="78"/>
        <v>0</v>
      </c>
      <c r="M273" s="27">
        <f t="shared" si="78"/>
        <v>0</v>
      </c>
      <c r="N273" s="27">
        <f t="shared" si="78"/>
        <v>0</v>
      </c>
      <c r="O273" s="27">
        <f t="shared" si="78"/>
        <v>0</v>
      </c>
      <c r="P273" s="27">
        <f t="shared" si="78"/>
        <v>0</v>
      </c>
      <c r="Q273" s="27">
        <f t="shared" si="78"/>
        <v>0</v>
      </c>
      <c r="R273" s="27">
        <f t="shared" si="78"/>
        <v>0</v>
      </c>
      <c r="S273" s="27">
        <f t="shared" si="78"/>
        <v>0</v>
      </c>
      <c r="T273" s="27">
        <f t="shared" si="78"/>
        <v>17549</v>
      </c>
    </row>
    <row r="274" spans="3:20" ht="15.75" x14ac:dyDescent="0.25">
      <c r="C274" s="75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</row>
    <row r="275" spans="3:20" ht="15.75" x14ac:dyDescent="0.25">
      <c r="C275" s="75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</row>
    <row r="276" spans="3:20" ht="15.75" x14ac:dyDescent="0.25">
      <c r="C276" s="75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</row>
    <row r="277" spans="3:20" ht="15.75" thickBot="1" x14ac:dyDescent="0.3"/>
    <row r="278" spans="3:20" ht="15.75" x14ac:dyDescent="0.25">
      <c r="C278" s="106" t="s">
        <v>78</v>
      </c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8"/>
    </row>
    <row r="279" spans="3:20" ht="15.75" x14ac:dyDescent="0.25">
      <c r="C279" s="98" t="s">
        <v>61</v>
      </c>
      <c r="D279" s="100" t="s">
        <v>2</v>
      </c>
      <c r="E279" s="100"/>
      <c r="F279" s="100"/>
      <c r="G279" s="100"/>
      <c r="H279" s="100" t="s">
        <v>3</v>
      </c>
      <c r="I279" s="100"/>
      <c r="J279" s="100"/>
      <c r="K279" s="100"/>
      <c r="L279" s="100" t="s">
        <v>4</v>
      </c>
      <c r="M279" s="100"/>
      <c r="N279" s="100"/>
      <c r="O279" s="100"/>
      <c r="P279" s="100" t="s">
        <v>5</v>
      </c>
      <c r="Q279" s="100"/>
      <c r="R279" s="100"/>
      <c r="S279" s="100"/>
      <c r="T279" s="101" t="s">
        <v>6</v>
      </c>
    </row>
    <row r="280" spans="3:20" ht="16.5" thickBot="1" x14ac:dyDescent="0.3">
      <c r="C280" s="99"/>
      <c r="D280" s="37" t="s">
        <v>7</v>
      </c>
      <c r="E280" s="37" t="s">
        <v>8</v>
      </c>
      <c r="F280" s="37" t="s">
        <v>9</v>
      </c>
      <c r="G280" s="37" t="s">
        <v>10</v>
      </c>
      <c r="H280" s="37" t="s">
        <v>11</v>
      </c>
      <c r="I280" s="37" t="s">
        <v>12</v>
      </c>
      <c r="J280" s="37" t="s">
        <v>13</v>
      </c>
      <c r="K280" s="37" t="s">
        <v>14</v>
      </c>
      <c r="L280" s="37" t="s">
        <v>15</v>
      </c>
      <c r="M280" s="37" t="s">
        <v>16</v>
      </c>
      <c r="N280" s="37" t="s">
        <v>17</v>
      </c>
      <c r="O280" s="37" t="s">
        <v>18</v>
      </c>
      <c r="P280" s="37" t="s">
        <v>19</v>
      </c>
      <c r="Q280" s="37" t="s">
        <v>20</v>
      </c>
      <c r="R280" s="37" t="s">
        <v>21</v>
      </c>
      <c r="S280" s="37" t="s">
        <v>22</v>
      </c>
      <c r="T280" s="102"/>
    </row>
    <row r="281" spans="3:20" ht="15.75" x14ac:dyDescent="0.25">
      <c r="C281" s="5" t="s">
        <v>23</v>
      </c>
      <c r="D281" s="22">
        <v>191</v>
      </c>
      <c r="E281" s="22">
        <v>151</v>
      </c>
      <c r="F281" s="22">
        <v>147</v>
      </c>
      <c r="G281" s="23">
        <f>+SUM(D281:F281)</f>
        <v>489</v>
      </c>
      <c r="H281" s="17">
        <v>149</v>
      </c>
      <c r="I281" s="17">
        <v>152</v>
      </c>
      <c r="J281" s="26">
        <v>160</v>
      </c>
      <c r="K281" s="23">
        <f>SUM(H281:J281)</f>
        <v>461</v>
      </c>
      <c r="L281" s="22"/>
      <c r="M281" s="22"/>
      <c r="N281" s="22"/>
      <c r="O281" s="23">
        <f>SUM(L281:N281)</f>
        <v>0</v>
      </c>
      <c r="P281" s="54"/>
      <c r="Q281" s="54"/>
      <c r="R281" s="54"/>
      <c r="S281" s="54">
        <f>SUM(P281:R281)</f>
        <v>0</v>
      </c>
      <c r="T281" s="23">
        <f>SUM(G281,O281,K281, S281)</f>
        <v>950</v>
      </c>
    </row>
    <row r="282" spans="3:20" ht="15.75" x14ac:dyDescent="0.25">
      <c r="C282" s="4" t="s">
        <v>24</v>
      </c>
      <c r="D282" s="22">
        <v>145</v>
      </c>
      <c r="E282" s="22">
        <v>135</v>
      </c>
      <c r="F282" s="22">
        <v>114</v>
      </c>
      <c r="G282" s="23">
        <f t="shared" ref="G282:G293" si="79">+SUM(D282:F282)</f>
        <v>394</v>
      </c>
      <c r="H282" s="17">
        <v>126</v>
      </c>
      <c r="I282" s="17">
        <v>115</v>
      </c>
      <c r="J282" s="26">
        <v>133</v>
      </c>
      <c r="K282" s="23">
        <f t="shared" ref="K282:K293" si="80">SUM(H282:J282)</f>
        <v>374</v>
      </c>
      <c r="L282" s="22"/>
      <c r="M282" s="22"/>
      <c r="N282" s="22"/>
      <c r="O282" s="23">
        <f t="shared" ref="O282:O293" si="81">SUM(L282:N282)</f>
        <v>0</v>
      </c>
      <c r="P282" s="54"/>
      <c r="Q282" s="54"/>
      <c r="R282" s="54"/>
      <c r="S282" s="54">
        <f t="shared" ref="S282:S293" si="82">SUM(P282:R282)</f>
        <v>0</v>
      </c>
      <c r="T282" s="23">
        <f t="shared" ref="T282:T293" si="83">SUM(G282,O282,K282, S282)</f>
        <v>768</v>
      </c>
    </row>
    <row r="283" spans="3:20" ht="15.75" x14ac:dyDescent="0.25">
      <c r="C283" s="4" t="s">
        <v>25</v>
      </c>
      <c r="D283" s="22">
        <v>6</v>
      </c>
      <c r="E283" s="22">
        <v>1</v>
      </c>
      <c r="F283" s="22">
        <v>4</v>
      </c>
      <c r="G283" s="23">
        <f t="shared" si="79"/>
        <v>11</v>
      </c>
      <c r="H283" s="81">
        <v>12</v>
      </c>
      <c r="I283" s="82">
        <v>6</v>
      </c>
      <c r="J283" s="81">
        <v>5</v>
      </c>
      <c r="K283" s="23">
        <f t="shared" si="80"/>
        <v>23</v>
      </c>
      <c r="L283" s="22"/>
      <c r="M283" s="22"/>
      <c r="N283" s="22"/>
      <c r="O283" s="23">
        <f t="shared" si="81"/>
        <v>0</v>
      </c>
      <c r="P283" s="54"/>
      <c r="Q283" s="54"/>
      <c r="R283" s="54"/>
      <c r="S283" s="54">
        <f t="shared" si="82"/>
        <v>0</v>
      </c>
      <c r="T283" s="23">
        <f t="shared" si="83"/>
        <v>34</v>
      </c>
    </row>
    <row r="284" spans="3:20" ht="15.75" x14ac:dyDescent="0.25">
      <c r="C284" s="4" t="s">
        <v>49</v>
      </c>
      <c r="D284" s="22">
        <v>434</v>
      </c>
      <c r="E284" s="22">
        <v>302</v>
      </c>
      <c r="F284" s="22">
        <v>328</v>
      </c>
      <c r="G284" s="23">
        <f>+SUM(D284:F284)</f>
        <v>1064</v>
      </c>
      <c r="H284" s="96">
        <v>3</v>
      </c>
      <c r="I284" s="96">
        <v>2</v>
      </c>
      <c r="J284" s="97">
        <v>3</v>
      </c>
      <c r="K284" s="23">
        <f>SUM(H284:J284)</f>
        <v>8</v>
      </c>
      <c r="L284" s="22"/>
      <c r="M284" s="22"/>
      <c r="N284" s="22"/>
      <c r="O284" s="23">
        <f t="shared" si="81"/>
        <v>0</v>
      </c>
      <c r="P284" s="54"/>
      <c r="Q284" s="54"/>
      <c r="R284" s="54"/>
      <c r="S284" s="54">
        <f t="shared" si="82"/>
        <v>0</v>
      </c>
      <c r="T284" s="23">
        <f>SUM(G284,O284,K284, S284)</f>
        <v>1072</v>
      </c>
    </row>
    <row r="285" spans="3:20" ht="15.75" x14ac:dyDescent="0.25">
      <c r="C285" s="4" t="s">
        <v>26</v>
      </c>
      <c r="D285" s="22">
        <v>23</v>
      </c>
      <c r="E285" s="22">
        <v>13</v>
      </c>
      <c r="F285" s="22">
        <v>8</v>
      </c>
      <c r="G285" s="23">
        <f t="shared" si="79"/>
        <v>44</v>
      </c>
      <c r="H285" s="17">
        <v>17</v>
      </c>
      <c r="I285" s="17">
        <v>27</v>
      </c>
      <c r="J285" s="26">
        <v>16</v>
      </c>
      <c r="K285" s="23">
        <f t="shared" si="80"/>
        <v>60</v>
      </c>
      <c r="L285" s="22"/>
      <c r="M285" s="22"/>
      <c r="N285" s="22"/>
      <c r="O285" s="23">
        <f t="shared" si="81"/>
        <v>0</v>
      </c>
      <c r="P285" s="54"/>
      <c r="Q285" s="54"/>
      <c r="R285" s="54"/>
      <c r="S285" s="54">
        <f t="shared" si="82"/>
        <v>0</v>
      </c>
      <c r="T285" s="23">
        <f t="shared" si="83"/>
        <v>104</v>
      </c>
    </row>
    <row r="286" spans="3:20" ht="15.75" x14ac:dyDescent="0.25">
      <c r="C286" s="4" t="s">
        <v>36</v>
      </c>
      <c r="D286" s="22">
        <v>1</v>
      </c>
      <c r="E286" s="22">
        <v>1</v>
      </c>
      <c r="F286" s="22">
        <v>2</v>
      </c>
      <c r="G286" s="23">
        <f t="shared" si="79"/>
        <v>4</v>
      </c>
      <c r="H286" s="22">
        <v>2</v>
      </c>
      <c r="I286" s="17">
        <v>0</v>
      </c>
      <c r="J286" s="22">
        <v>4</v>
      </c>
      <c r="K286" s="23">
        <f t="shared" si="80"/>
        <v>6</v>
      </c>
      <c r="L286" s="22"/>
      <c r="M286" s="22"/>
      <c r="N286" s="22"/>
      <c r="O286" s="23">
        <f t="shared" si="81"/>
        <v>0</v>
      </c>
      <c r="P286" s="54"/>
      <c r="Q286" s="54"/>
      <c r="R286" s="54"/>
      <c r="S286" s="54">
        <f t="shared" si="82"/>
        <v>0</v>
      </c>
      <c r="T286" s="23">
        <f t="shared" si="83"/>
        <v>10</v>
      </c>
    </row>
    <row r="287" spans="3:20" ht="15.75" x14ac:dyDescent="0.25">
      <c r="C287" s="4" t="s">
        <v>50</v>
      </c>
      <c r="D287" s="22">
        <v>0</v>
      </c>
      <c r="E287" s="22">
        <v>2</v>
      </c>
      <c r="F287" s="22">
        <v>0</v>
      </c>
      <c r="G287" s="23">
        <f t="shared" si="79"/>
        <v>2</v>
      </c>
      <c r="H287" s="22">
        <v>1</v>
      </c>
      <c r="I287" s="24">
        <v>0</v>
      </c>
      <c r="J287" s="25">
        <v>0</v>
      </c>
      <c r="K287" s="23">
        <f t="shared" si="80"/>
        <v>1</v>
      </c>
      <c r="L287" s="22"/>
      <c r="M287" s="22"/>
      <c r="N287" s="22"/>
      <c r="O287" s="23">
        <f t="shared" si="81"/>
        <v>0</v>
      </c>
      <c r="P287" s="54"/>
      <c r="Q287" s="54"/>
      <c r="R287" s="54"/>
      <c r="S287" s="54">
        <f t="shared" si="82"/>
        <v>0</v>
      </c>
      <c r="T287" s="23">
        <f t="shared" si="83"/>
        <v>3</v>
      </c>
    </row>
    <row r="288" spans="3:20" ht="15.75" x14ac:dyDescent="0.25">
      <c r="C288" s="4" t="s">
        <v>51</v>
      </c>
      <c r="D288" s="22">
        <v>316</v>
      </c>
      <c r="E288" s="22">
        <v>198</v>
      </c>
      <c r="F288" s="22">
        <v>231</v>
      </c>
      <c r="G288" s="23">
        <f t="shared" si="79"/>
        <v>745</v>
      </c>
      <c r="H288" s="24">
        <v>252</v>
      </c>
      <c r="I288" s="24">
        <v>241</v>
      </c>
      <c r="J288" s="25">
        <v>219</v>
      </c>
      <c r="K288" s="23">
        <f t="shared" si="80"/>
        <v>712</v>
      </c>
      <c r="L288" s="22"/>
      <c r="M288" s="22"/>
      <c r="N288" s="22"/>
      <c r="O288" s="23">
        <f t="shared" si="81"/>
        <v>0</v>
      </c>
      <c r="P288" s="55"/>
      <c r="Q288" s="55"/>
      <c r="R288" s="55"/>
      <c r="S288" s="54">
        <f t="shared" si="82"/>
        <v>0</v>
      </c>
      <c r="T288" s="23">
        <f t="shared" si="83"/>
        <v>1457</v>
      </c>
    </row>
    <row r="289" spans="3:20" ht="15.75" x14ac:dyDescent="0.25">
      <c r="C289" s="4" t="s">
        <v>52</v>
      </c>
      <c r="D289" s="22">
        <v>95</v>
      </c>
      <c r="E289" s="22">
        <v>86</v>
      </c>
      <c r="F289" s="22">
        <v>82</v>
      </c>
      <c r="G289" s="23">
        <f t="shared" si="79"/>
        <v>263</v>
      </c>
      <c r="H289" s="17">
        <v>83</v>
      </c>
      <c r="I289" s="17">
        <v>77</v>
      </c>
      <c r="J289" s="26">
        <v>60</v>
      </c>
      <c r="K289" s="23">
        <f t="shared" si="80"/>
        <v>220</v>
      </c>
      <c r="L289" s="22"/>
      <c r="M289" s="22"/>
      <c r="N289" s="22"/>
      <c r="O289" s="23">
        <f t="shared" si="81"/>
        <v>0</v>
      </c>
      <c r="P289" s="54"/>
      <c r="Q289" s="54"/>
      <c r="R289" s="54"/>
      <c r="S289" s="54">
        <f t="shared" si="82"/>
        <v>0</v>
      </c>
      <c r="T289" s="23">
        <f t="shared" si="83"/>
        <v>483</v>
      </c>
    </row>
    <row r="290" spans="3:20" ht="15.75" x14ac:dyDescent="0.25">
      <c r="C290" s="4" t="s">
        <v>53</v>
      </c>
      <c r="D290" s="22">
        <v>14</v>
      </c>
      <c r="E290" s="22">
        <v>12</v>
      </c>
      <c r="F290" s="22">
        <v>5</v>
      </c>
      <c r="G290" s="23">
        <f t="shared" si="79"/>
        <v>31</v>
      </c>
      <c r="H290" s="24">
        <v>13</v>
      </c>
      <c r="I290" s="24">
        <v>14</v>
      </c>
      <c r="J290" s="25">
        <v>9</v>
      </c>
      <c r="K290" s="23">
        <f t="shared" si="80"/>
        <v>36</v>
      </c>
      <c r="L290" s="22"/>
      <c r="M290" s="22"/>
      <c r="N290" s="22"/>
      <c r="O290" s="23">
        <f t="shared" si="81"/>
        <v>0</v>
      </c>
      <c r="P290" s="55"/>
      <c r="Q290" s="55"/>
      <c r="R290" s="55"/>
      <c r="S290" s="54">
        <f t="shared" si="82"/>
        <v>0</v>
      </c>
      <c r="T290" s="23">
        <f t="shared" si="83"/>
        <v>67</v>
      </c>
    </row>
    <row r="291" spans="3:20" ht="15.75" x14ac:dyDescent="0.25">
      <c r="C291" s="4" t="s">
        <v>54</v>
      </c>
      <c r="D291" s="22">
        <v>2</v>
      </c>
      <c r="E291" s="22">
        <v>3</v>
      </c>
      <c r="F291" s="22">
        <v>2</v>
      </c>
      <c r="G291" s="23">
        <f t="shared" si="79"/>
        <v>7</v>
      </c>
      <c r="H291" s="17">
        <v>3</v>
      </c>
      <c r="I291" s="22">
        <v>6</v>
      </c>
      <c r="J291" s="26">
        <v>2</v>
      </c>
      <c r="K291" s="23">
        <f t="shared" si="80"/>
        <v>11</v>
      </c>
      <c r="L291" s="22"/>
      <c r="M291" s="22"/>
      <c r="N291" s="22"/>
      <c r="O291" s="23">
        <f t="shared" si="81"/>
        <v>0</v>
      </c>
      <c r="P291" s="54"/>
      <c r="Q291" s="54"/>
      <c r="R291" s="54"/>
      <c r="S291" s="54">
        <f t="shared" si="82"/>
        <v>0</v>
      </c>
      <c r="T291" s="23">
        <f t="shared" si="83"/>
        <v>18</v>
      </c>
    </row>
    <row r="292" spans="3:20" ht="15.75" x14ac:dyDescent="0.25">
      <c r="C292" s="4" t="s">
        <v>57</v>
      </c>
      <c r="D292" s="22">
        <v>5</v>
      </c>
      <c r="E292" s="22">
        <v>37</v>
      </c>
      <c r="F292" s="22">
        <v>10</v>
      </c>
      <c r="G292" s="23">
        <f t="shared" si="79"/>
        <v>52</v>
      </c>
      <c r="H292" s="24">
        <v>70</v>
      </c>
      <c r="I292" s="24">
        <v>55</v>
      </c>
      <c r="J292" s="25">
        <v>32</v>
      </c>
      <c r="K292" s="23">
        <f t="shared" si="80"/>
        <v>157</v>
      </c>
      <c r="L292" s="22"/>
      <c r="M292" s="22"/>
      <c r="N292" s="22"/>
      <c r="O292" s="23">
        <f t="shared" si="81"/>
        <v>0</v>
      </c>
      <c r="P292" s="55"/>
      <c r="Q292" s="55"/>
      <c r="R292" s="55"/>
      <c r="S292" s="54">
        <f t="shared" si="82"/>
        <v>0</v>
      </c>
      <c r="T292" s="23">
        <f t="shared" si="83"/>
        <v>209</v>
      </c>
    </row>
    <row r="293" spans="3:20" ht="15.75" x14ac:dyDescent="0.25">
      <c r="C293" s="4" t="s">
        <v>58</v>
      </c>
      <c r="D293" s="22">
        <v>28</v>
      </c>
      <c r="E293" s="22">
        <v>26</v>
      </c>
      <c r="F293" s="22">
        <v>65</v>
      </c>
      <c r="G293" s="23">
        <f t="shared" si="79"/>
        <v>119</v>
      </c>
      <c r="H293" s="24">
        <v>92</v>
      </c>
      <c r="I293" s="24">
        <v>87</v>
      </c>
      <c r="J293" s="25">
        <v>62</v>
      </c>
      <c r="K293" s="23">
        <f t="shared" si="80"/>
        <v>241</v>
      </c>
      <c r="L293" s="22"/>
      <c r="M293" s="22"/>
      <c r="N293" s="22"/>
      <c r="O293" s="23">
        <f t="shared" si="81"/>
        <v>0</v>
      </c>
      <c r="P293" s="55"/>
      <c r="Q293" s="55"/>
      <c r="R293" s="55"/>
      <c r="S293" s="54">
        <f t="shared" si="82"/>
        <v>0</v>
      </c>
      <c r="T293" s="23">
        <f t="shared" si="83"/>
        <v>360</v>
      </c>
    </row>
    <row r="294" spans="3:20" ht="15.75" x14ac:dyDescent="0.25">
      <c r="C294" s="38" t="s">
        <v>59</v>
      </c>
      <c r="D294" s="23">
        <f t="shared" ref="D294:T294" si="84">SUM(D281:D293)</f>
        <v>1260</v>
      </c>
      <c r="E294" s="23">
        <f t="shared" si="84"/>
        <v>967</v>
      </c>
      <c r="F294" s="23">
        <f t="shared" si="84"/>
        <v>998</v>
      </c>
      <c r="G294" s="23">
        <f t="shared" si="84"/>
        <v>3225</v>
      </c>
      <c r="H294" s="23">
        <f t="shared" si="84"/>
        <v>823</v>
      </c>
      <c r="I294" s="23">
        <f t="shared" si="84"/>
        <v>782</v>
      </c>
      <c r="J294" s="23">
        <f t="shared" si="84"/>
        <v>705</v>
      </c>
      <c r="K294" s="23">
        <f t="shared" si="84"/>
        <v>2310</v>
      </c>
      <c r="L294" s="23">
        <f t="shared" si="84"/>
        <v>0</v>
      </c>
      <c r="M294" s="23">
        <f t="shared" si="84"/>
        <v>0</v>
      </c>
      <c r="N294" s="23">
        <f t="shared" si="84"/>
        <v>0</v>
      </c>
      <c r="O294" s="23">
        <f t="shared" si="84"/>
        <v>0</v>
      </c>
      <c r="P294" s="23">
        <f t="shared" si="84"/>
        <v>0</v>
      </c>
      <c r="Q294" s="23">
        <f t="shared" si="84"/>
        <v>0</v>
      </c>
      <c r="R294" s="23">
        <f t="shared" si="84"/>
        <v>0</v>
      </c>
      <c r="S294" s="23">
        <f t="shared" si="84"/>
        <v>0</v>
      </c>
      <c r="T294" s="23">
        <f t="shared" si="84"/>
        <v>5535</v>
      </c>
    </row>
    <row r="295" spans="3:20" ht="15.75" x14ac:dyDescent="0.25">
      <c r="C295" s="75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</row>
    <row r="297" spans="3:20" ht="14.25" customHeight="1" thickBot="1" x14ac:dyDescent="0.3"/>
    <row r="298" spans="3:20" ht="15.75" x14ac:dyDescent="0.25">
      <c r="C298" s="106" t="s">
        <v>79</v>
      </c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8"/>
    </row>
    <row r="299" spans="3:20" ht="15.75" x14ac:dyDescent="0.25">
      <c r="C299" s="98" t="s">
        <v>61</v>
      </c>
      <c r="D299" s="100" t="s">
        <v>2</v>
      </c>
      <c r="E299" s="100"/>
      <c r="F299" s="100"/>
      <c r="G299" s="100"/>
      <c r="H299" s="100" t="s">
        <v>3</v>
      </c>
      <c r="I299" s="100"/>
      <c r="J299" s="100"/>
      <c r="K299" s="100"/>
      <c r="L299" s="100" t="s">
        <v>4</v>
      </c>
      <c r="M299" s="100"/>
      <c r="N299" s="100"/>
      <c r="O299" s="100"/>
      <c r="P299" s="100" t="s">
        <v>5</v>
      </c>
      <c r="Q299" s="100"/>
      <c r="R299" s="100"/>
      <c r="S299" s="100"/>
      <c r="T299" s="101" t="s">
        <v>6</v>
      </c>
    </row>
    <row r="300" spans="3:20" ht="16.5" thickBot="1" x14ac:dyDescent="0.3">
      <c r="C300" s="99"/>
      <c r="D300" s="37" t="s">
        <v>7</v>
      </c>
      <c r="E300" s="37" t="s">
        <v>8</v>
      </c>
      <c r="F300" s="37" t="s">
        <v>9</v>
      </c>
      <c r="G300" s="37" t="s">
        <v>10</v>
      </c>
      <c r="H300" s="37" t="s">
        <v>11</v>
      </c>
      <c r="I300" s="37" t="s">
        <v>12</v>
      </c>
      <c r="J300" s="37" t="s">
        <v>13</v>
      </c>
      <c r="K300" s="37" t="s">
        <v>14</v>
      </c>
      <c r="L300" s="37" t="s">
        <v>15</v>
      </c>
      <c r="M300" s="37" t="s">
        <v>16</v>
      </c>
      <c r="N300" s="37" t="s">
        <v>17</v>
      </c>
      <c r="O300" s="37" t="s">
        <v>18</v>
      </c>
      <c r="P300" s="37" t="s">
        <v>19</v>
      </c>
      <c r="Q300" s="37" t="s">
        <v>20</v>
      </c>
      <c r="R300" s="37" t="s">
        <v>21</v>
      </c>
      <c r="S300" s="37" t="s">
        <v>22</v>
      </c>
      <c r="T300" s="102"/>
    </row>
    <row r="301" spans="3:20" ht="15.75" x14ac:dyDescent="0.25">
      <c r="C301" s="5" t="s">
        <v>23</v>
      </c>
      <c r="D301" s="22">
        <v>174</v>
      </c>
      <c r="E301" s="22">
        <v>164</v>
      </c>
      <c r="F301" s="22">
        <v>144</v>
      </c>
      <c r="G301" s="23">
        <f>+SUM(D301:F301)</f>
        <v>482</v>
      </c>
      <c r="H301" s="17">
        <v>145</v>
      </c>
      <c r="I301" s="17">
        <v>136</v>
      </c>
      <c r="J301" s="26">
        <v>157</v>
      </c>
      <c r="K301" s="23">
        <f>SUM(H301:J301)</f>
        <v>438</v>
      </c>
      <c r="L301" s="22"/>
      <c r="M301" s="22"/>
      <c r="N301" s="22"/>
      <c r="O301" s="23">
        <f>SUM(L301:N301)</f>
        <v>0</v>
      </c>
      <c r="P301" s="54"/>
      <c r="Q301" s="54"/>
      <c r="R301" s="54"/>
      <c r="S301" s="54">
        <f>SUM(P301:R301)</f>
        <v>0</v>
      </c>
      <c r="T301" s="23">
        <f>SUM(G301,O301,K301, S301)</f>
        <v>920</v>
      </c>
    </row>
    <row r="302" spans="3:20" ht="15.75" x14ac:dyDescent="0.25">
      <c r="C302" s="4" t="s">
        <v>24</v>
      </c>
      <c r="D302" s="22">
        <v>145</v>
      </c>
      <c r="E302" s="22">
        <v>126</v>
      </c>
      <c r="F302" s="22">
        <v>122</v>
      </c>
      <c r="G302" s="23">
        <f t="shared" ref="G302:G312" si="85">+SUM(D302:F302)</f>
        <v>393</v>
      </c>
      <c r="H302" s="17">
        <v>146</v>
      </c>
      <c r="I302" s="17">
        <v>112</v>
      </c>
      <c r="J302" s="26">
        <v>104</v>
      </c>
      <c r="K302" s="23">
        <f t="shared" ref="K302:K312" si="86">SUM(H302:J302)</f>
        <v>362</v>
      </c>
      <c r="L302" s="22"/>
      <c r="M302" s="22"/>
      <c r="N302" s="22"/>
      <c r="O302" s="23">
        <f t="shared" ref="O302:O312" si="87">SUM(L302:N302)</f>
        <v>0</v>
      </c>
      <c r="P302" s="54"/>
      <c r="Q302" s="54"/>
      <c r="R302" s="54"/>
      <c r="S302" s="54">
        <f t="shared" ref="S302:S312" si="88">SUM(P302:R302)</f>
        <v>0</v>
      </c>
      <c r="T302" s="23">
        <f t="shared" ref="T302:T312" si="89">SUM(G302,O302,K302, S302)</f>
        <v>755</v>
      </c>
    </row>
    <row r="303" spans="3:20" ht="15.75" x14ac:dyDescent="0.25">
      <c r="C303" s="4" t="s">
        <v>25</v>
      </c>
      <c r="D303" s="22">
        <v>1</v>
      </c>
      <c r="E303" s="22">
        <v>1</v>
      </c>
      <c r="F303" s="22">
        <v>3</v>
      </c>
      <c r="G303" s="23">
        <f t="shared" si="85"/>
        <v>5</v>
      </c>
      <c r="H303" s="82">
        <v>9</v>
      </c>
      <c r="I303" s="81">
        <v>3</v>
      </c>
      <c r="J303" s="95">
        <v>2</v>
      </c>
      <c r="K303" s="23">
        <f t="shared" si="86"/>
        <v>14</v>
      </c>
      <c r="L303" s="22"/>
      <c r="M303" s="22"/>
      <c r="N303" s="22"/>
      <c r="O303" s="23">
        <f t="shared" si="87"/>
        <v>0</v>
      </c>
      <c r="P303" s="54"/>
      <c r="Q303" s="54"/>
      <c r="R303" s="54"/>
      <c r="S303" s="54">
        <f t="shared" si="88"/>
        <v>0</v>
      </c>
      <c r="T303" s="23">
        <f t="shared" si="89"/>
        <v>19</v>
      </c>
    </row>
    <row r="304" spans="3:20" ht="15.75" x14ac:dyDescent="0.25">
      <c r="C304" s="4" t="s">
        <v>49</v>
      </c>
      <c r="D304" s="22">
        <v>525</v>
      </c>
      <c r="E304" s="22">
        <v>337</v>
      </c>
      <c r="F304" s="22">
        <v>308</v>
      </c>
      <c r="G304" s="23">
        <f>+SUM(D304:F304)</f>
        <v>1170</v>
      </c>
      <c r="H304" s="96">
        <v>4</v>
      </c>
      <c r="I304" s="96">
        <v>4</v>
      </c>
      <c r="J304" s="97">
        <v>5</v>
      </c>
      <c r="K304" s="23">
        <f>SUM(H304:J304)</f>
        <v>13</v>
      </c>
      <c r="L304" s="22"/>
      <c r="M304" s="22"/>
      <c r="N304" s="22"/>
      <c r="O304" s="23">
        <f t="shared" si="87"/>
        <v>0</v>
      </c>
      <c r="P304" s="54"/>
      <c r="Q304" s="54"/>
      <c r="R304" s="54"/>
      <c r="S304" s="54">
        <f t="shared" si="88"/>
        <v>0</v>
      </c>
      <c r="T304" s="23">
        <f>SUM(G304,O304,K304, S304)</f>
        <v>1183</v>
      </c>
    </row>
    <row r="305" spans="3:20" ht="15.75" x14ac:dyDescent="0.25">
      <c r="C305" s="4" t="s">
        <v>26</v>
      </c>
      <c r="D305" s="22">
        <v>20</v>
      </c>
      <c r="E305" s="22">
        <v>12</v>
      </c>
      <c r="F305" s="22">
        <v>10</v>
      </c>
      <c r="G305" s="23">
        <f t="shared" si="85"/>
        <v>42</v>
      </c>
      <c r="H305" s="17">
        <v>24</v>
      </c>
      <c r="I305" s="17">
        <v>9</v>
      </c>
      <c r="J305" s="26">
        <v>7</v>
      </c>
      <c r="K305" s="23">
        <f t="shared" si="86"/>
        <v>40</v>
      </c>
      <c r="L305" s="22"/>
      <c r="M305" s="22"/>
      <c r="N305" s="22"/>
      <c r="O305" s="23">
        <f t="shared" si="87"/>
        <v>0</v>
      </c>
      <c r="P305" s="54"/>
      <c r="Q305" s="54"/>
      <c r="R305" s="54"/>
      <c r="S305" s="54">
        <f t="shared" si="88"/>
        <v>0</v>
      </c>
      <c r="T305" s="23">
        <f t="shared" si="89"/>
        <v>82</v>
      </c>
    </row>
    <row r="306" spans="3:20" ht="15.75" x14ac:dyDescent="0.25">
      <c r="C306" s="4" t="s">
        <v>50</v>
      </c>
      <c r="D306" s="22">
        <v>0</v>
      </c>
      <c r="E306" s="22">
        <v>0</v>
      </c>
      <c r="F306" s="22">
        <v>0</v>
      </c>
      <c r="G306" s="23">
        <f t="shared" si="85"/>
        <v>0</v>
      </c>
      <c r="H306" s="22">
        <v>0</v>
      </c>
      <c r="I306" s="22">
        <v>1</v>
      </c>
      <c r="J306" s="26">
        <v>0</v>
      </c>
      <c r="K306" s="23">
        <f t="shared" si="86"/>
        <v>1</v>
      </c>
      <c r="L306" s="22"/>
      <c r="M306" s="22"/>
      <c r="N306" s="22"/>
      <c r="O306" s="23">
        <f t="shared" si="87"/>
        <v>0</v>
      </c>
      <c r="P306" s="54"/>
      <c r="Q306" s="54"/>
      <c r="R306" s="54"/>
      <c r="S306" s="54">
        <f t="shared" si="88"/>
        <v>0</v>
      </c>
      <c r="T306" s="23">
        <f t="shared" si="89"/>
        <v>1</v>
      </c>
    </row>
    <row r="307" spans="3:20" ht="15.75" x14ac:dyDescent="0.25">
      <c r="C307" s="4" t="s">
        <v>51</v>
      </c>
      <c r="D307" s="22">
        <v>399</v>
      </c>
      <c r="E307" s="22">
        <v>252</v>
      </c>
      <c r="F307" s="22">
        <v>243</v>
      </c>
      <c r="G307" s="23">
        <f t="shared" si="85"/>
        <v>894</v>
      </c>
      <c r="H307" s="22">
        <v>273</v>
      </c>
      <c r="I307" s="24">
        <v>227</v>
      </c>
      <c r="J307" s="22">
        <v>219</v>
      </c>
      <c r="K307" s="23">
        <f t="shared" si="86"/>
        <v>719</v>
      </c>
      <c r="L307" s="22"/>
      <c r="M307" s="22"/>
      <c r="N307" s="22"/>
      <c r="O307" s="23">
        <f t="shared" si="87"/>
        <v>0</v>
      </c>
      <c r="P307" s="55"/>
      <c r="Q307" s="55"/>
      <c r="R307" s="55"/>
      <c r="S307" s="54">
        <f t="shared" si="88"/>
        <v>0</v>
      </c>
      <c r="T307" s="23">
        <f t="shared" si="89"/>
        <v>1613</v>
      </c>
    </row>
    <row r="308" spans="3:20" ht="15.75" x14ac:dyDescent="0.25">
      <c r="C308" s="4" t="s">
        <v>52</v>
      </c>
      <c r="D308" s="22">
        <v>106</v>
      </c>
      <c r="E308" s="22">
        <v>67</v>
      </c>
      <c r="F308" s="22">
        <v>57</v>
      </c>
      <c r="G308" s="23">
        <f t="shared" si="85"/>
        <v>230</v>
      </c>
      <c r="H308" s="24">
        <v>72</v>
      </c>
      <c r="I308" s="24">
        <v>60</v>
      </c>
      <c r="J308" s="22">
        <v>80</v>
      </c>
      <c r="K308" s="23">
        <f t="shared" si="86"/>
        <v>212</v>
      </c>
      <c r="L308" s="22"/>
      <c r="M308" s="22"/>
      <c r="N308" s="22"/>
      <c r="O308" s="23">
        <f t="shared" si="87"/>
        <v>0</v>
      </c>
      <c r="P308" s="55"/>
      <c r="Q308" s="55"/>
      <c r="R308" s="55"/>
      <c r="S308" s="54">
        <f t="shared" si="88"/>
        <v>0</v>
      </c>
      <c r="T308" s="23">
        <f t="shared" si="89"/>
        <v>442</v>
      </c>
    </row>
    <row r="309" spans="3:20" ht="15.75" x14ac:dyDescent="0.25">
      <c r="C309" s="4" t="s">
        <v>53</v>
      </c>
      <c r="D309" s="22">
        <v>6</v>
      </c>
      <c r="E309" s="22">
        <v>11</v>
      </c>
      <c r="F309" s="22">
        <v>2</v>
      </c>
      <c r="G309" s="23">
        <f t="shared" si="85"/>
        <v>19</v>
      </c>
      <c r="H309" s="17">
        <v>7</v>
      </c>
      <c r="I309" s="17">
        <v>4</v>
      </c>
      <c r="J309" s="22">
        <v>8</v>
      </c>
      <c r="K309" s="23">
        <f t="shared" si="86"/>
        <v>19</v>
      </c>
      <c r="L309" s="22"/>
      <c r="M309" s="22"/>
      <c r="N309" s="22"/>
      <c r="O309" s="23">
        <f t="shared" si="87"/>
        <v>0</v>
      </c>
      <c r="P309" s="54"/>
      <c r="Q309" s="54"/>
      <c r="R309" s="54"/>
      <c r="S309" s="54">
        <f t="shared" si="88"/>
        <v>0</v>
      </c>
      <c r="T309" s="23">
        <f t="shared" si="89"/>
        <v>38</v>
      </c>
    </row>
    <row r="310" spans="3:20" ht="15.75" x14ac:dyDescent="0.25">
      <c r="C310" s="4" t="s">
        <v>54</v>
      </c>
      <c r="D310" s="22">
        <v>7</v>
      </c>
      <c r="E310" s="22">
        <v>5</v>
      </c>
      <c r="F310" s="22">
        <v>1</v>
      </c>
      <c r="G310" s="23">
        <f t="shared" si="85"/>
        <v>13</v>
      </c>
      <c r="H310" s="24">
        <v>2</v>
      </c>
      <c r="I310" s="24">
        <v>3</v>
      </c>
      <c r="J310" s="22">
        <v>5</v>
      </c>
      <c r="K310" s="23">
        <f t="shared" si="86"/>
        <v>10</v>
      </c>
      <c r="L310" s="22"/>
      <c r="M310" s="22"/>
      <c r="N310" s="22"/>
      <c r="O310" s="23">
        <f t="shared" si="87"/>
        <v>0</v>
      </c>
      <c r="P310" s="55"/>
      <c r="Q310" s="55"/>
      <c r="R310" s="55"/>
      <c r="S310" s="54">
        <f t="shared" si="88"/>
        <v>0</v>
      </c>
      <c r="T310" s="23">
        <f t="shared" si="89"/>
        <v>23</v>
      </c>
    </row>
    <row r="311" spans="3:20" ht="15.75" x14ac:dyDescent="0.25">
      <c r="C311" s="4" t="s">
        <v>57</v>
      </c>
      <c r="D311" s="22">
        <v>7</v>
      </c>
      <c r="E311" s="22">
        <v>11</v>
      </c>
      <c r="F311" s="22">
        <v>26</v>
      </c>
      <c r="G311" s="23">
        <f t="shared" si="85"/>
        <v>44</v>
      </c>
      <c r="H311" s="17">
        <v>49</v>
      </c>
      <c r="I311" s="17">
        <v>37</v>
      </c>
      <c r="J311" s="22">
        <v>30</v>
      </c>
      <c r="K311" s="23">
        <f t="shared" si="86"/>
        <v>116</v>
      </c>
      <c r="L311" s="22"/>
      <c r="M311" s="22"/>
      <c r="N311" s="22"/>
      <c r="O311" s="23">
        <f t="shared" si="87"/>
        <v>0</v>
      </c>
      <c r="P311" s="54"/>
      <c r="Q311" s="54"/>
      <c r="R311" s="54"/>
      <c r="S311" s="54">
        <f t="shared" si="88"/>
        <v>0</v>
      </c>
      <c r="T311" s="23">
        <f t="shared" si="89"/>
        <v>160</v>
      </c>
    </row>
    <row r="312" spans="3:20" ht="15.75" x14ac:dyDescent="0.25">
      <c r="C312" s="4" t="s">
        <v>58</v>
      </c>
      <c r="D312" s="22">
        <v>62</v>
      </c>
      <c r="E312" s="22">
        <v>41</v>
      </c>
      <c r="F312" s="22">
        <v>53</v>
      </c>
      <c r="G312" s="23">
        <f t="shared" si="85"/>
        <v>156</v>
      </c>
      <c r="H312" s="24">
        <v>117</v>
      </c>
      <c r="I312" s="24">
        <v>110</v>
      </c>
      <c r="J312" s="22">
        <v>75</v>
      </c>
      <c r="K312" s="23">
        <f t="shared" si="86"/>
        <v>302</v>
      </c>
      <c r="L312" s="22"/>
      <c r="M312" s="22"/>
      <c r="N312" s="22"/>
      <c r="O312" s="23">
        <f t="shared" si="87"/>
        <v>0</v>
      </c>
      <c r="P312" s="55"/>
      <c r="Q312" s="55"/>
      <c r="R312" s="55"/>
      <c r="S312" s="54">
        <f t="shared" si="88"/>
        <v>0</v>
      </c>
      <c r="T312" s="23">
        <f t="shared" si="89"/>
        <v>458</v>
      </c>
    </row>
    <row r="313" spans="3:20" ht="15.75" x14ac:dyDescent="0.25">
      <c r="C313" s="38" t="s">
        <v>59</v>
      </c>
      <c r="D313" s="23">
        <f t="shared" ref="D313:T313" si="90">SUM(D301:D312)</f>
        <v>1452</v>
      </c>
      <c r="E313" s="23">
        <f t="shared" si="90"/>
        <v>1027</v>
      </c>
      <c r="F313" s="23">
        <f t="shared" si="90"/>
        <v>969</v>
      </c>
      <c r="G313" s="23">
        <f t="shared" si="90"/>
        <v>3448</v>
      </c>
      <c r="H313" s="23">
        <f t="shared" si="90"/>
        <v>848</v>
      </c>
      <c r="I313" s="23">
        <f t="shared" si="90"/>
        <v>706</v>
      </c>
      <c r="J313" s="23">
        <f t="shared" si="90"/>
        <v>692</v>
      </c>
      <c r="K313" s="23">
        <f t="shared" si="90"/>
        <v>2246</v>
      </c>
      <c r="L313" s="23">
        <f t="shared" si="90"/>
        <v>0</v>
      </c>
      <c r="M313" s="23">
        <f t="shared" si="90"/>
        <v>0</v>
      </c>
      <c r="N313" s="23">
        <f t="shared" si="90"/>
        <v>0</v>
      </c>
      <c r="O313" s="23">
        <f t="shared" si="90"/>
        <v>0</v>
      </c>
      <c r="P313" s="23">
        <f t="shared" si="90"/>
        <v>0</v>
      </c>
      <c r="Q313" s="23">
        <f t="shared" si="90"/>
        <v>0</v>
      </c>
      <c r="R313" s="23">
        <f t="shared" si="90"/>
        <v>0</v>
      </c>
      <c r="S313" s="23">
        <f t="shared" si="90"/>
        <v>0</v>
      </c>
      <c r="T313" s="23">
        <f t="shared" si="90"/>
        <v>5694</v>
      </c>
    </row>
    <row r="314" spans="3:20" ht="15.75" x14ac:dyDescent="0.25">
      <c r="C314" s="75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</row>
    <row r="315" spans="3:20" ht="15.75" x14ac:dyDescent="0.25">
      <c r="C315" s="75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</row>
    <row r="316" spans="3:20" ht="15.75" thickBot="1" x14ac:dyDescent="0.3"/>
    <row r="317" spans="3:20" ht="15.75" x14ac:dyDescent="0.25">
      <c r="C317" s="103" t="s">
        <v>80</v>
      </c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5"/>
    </row>
    <row r="318" spans="3:20" ht="15.75" x14ac:dyDescent="0.25">
      <c r="C318" s="98" t="s">
        <v>61</v>
      </c>
      <c r="D318" s="100" t="s">
        <v>2</v>
      </c>
      <c r="E318" s="100"/>
      <c r="F318" s="100"/>
      <c r="G318" s="100"/>
      <c r="H318" s="100" t="s">
        <v>3</v>
      </c>
      <c r="I318" s="100"/>
      <c r="J318" s="100"/>
      <c r="K318" s="100"/>
      <c r="L318" s="100" t="s">
        <v>4</v>
      </c>
      <c r="M318" s="100"/>
      <c r="N318" s="100"/>
      <c r="O318" s="100"/>
      <c r="P318" s="100" t="s">
        <v>5</v>
      </c>
      <c r="Q318" s="100"/>
      <c r="R318" s="100"/>
      <c r="S318" s="100"/>
      <c r="T318" s="101" t="s">
        <v>6</v>
      </c>
    </row>
    <row r="319" spans="3:20" ht="16.5" thickBot="1" x14ac:dyDescent="0.3">
      <c r="C319" s="99"/>
      <c r="D319" s="37" t="s">
        <v>7</v>
      </c>
      <c r="E319" s="37" t="s">
        <v>8</v>
      </c>
      <c r="F319" s="37" t="s">
        <v>9</v>
      </c>
      <c r="G319" s="37" t="s">
        <v>10</v>
      </c>
      <c r="H319" s="37" t="s">
        <v>11</v>
      </c>
      <c r="I319" s="37" t="s">
        <v>12</v>
      </c>
      <c r="J319" s="37" t="s">
        <v>13</v>
      </c>
      <c r="K319" s="37" t="s">
        <v>14</v>
      </c>
      <c r="L319" s="37" t="s">
        <v>15</v>
      </c>
      <c r="M319" s="37" t="s">
        <v>16</v>
      </c>
      <c r="N319" s="37" t="s">
        <v>17</v>
      </c>
      <c r="O319" s="37" t="s">
        <v>18</v>
      </c>
      <c r="P319" s="37" t="s">
        <v>19</v>
      </c>
      <c r="Q319" s="37" t="s">
        <v>20</v>
      </c>
      <c r="R319" s="37" t="s">
        <v>21</v>
      </c>
      <c r="S319" s="37" t="s">
        <v>22</v>
      </c>
      <c r="T319" s="102"/>
    </row>
    <row r="320" spans="3:20" ht="15.75" x14ac:dyDescent="0.25">
      <c r="C320" s="5" t="s">
        <v>23</v>
      </c>
      <c r="D320" s="22">
        <v>341</v>
      </c>
      <c r="E320" s="22">
        <v>323</v>
      </c>
      <c r="F320" s="22">
        <v>320</v>
      </c>
      <c r="G320" s="23">
        <f>+SUM(D320:F320)</f>
        <v>984</v>
      </c>
      <c r="H320" s="17">
        <v>291</v>
      </c>
      <c r="I320" s="17">
        <v>324</v>
      </c>
      <c r="J320" s="22">
        <v>297</v>
      </c>
      <c r="K320" s="23">
        <f>SUM(H320:J320)</f>
        <v>912</v>
      </c>
      <c r="L320" s="22"/>
      <c r="M320" s="22"/>
      <c r="N320" s="22"/>
      <c r="O320" s="23">
        <f>SUM(L320:N320)</f>
        <v>0</v>
      </c>
      <c r="P320" s="54"/>
      <c r="Q320" s="54"/>
      <c r="R320" s="54"/>
      <c r="S320" s="54">
        <f>SUM(P320:R320)</f>
        <v>0</v>
      </c>
      <c r="T320" s="23">
        <f>SUM(G320,O320,K320, S320)</f>
        <v>1896</v>
      </c>
    </row>
    <row r="321" spans="3:20" ht="15.75" x14ac:dyDescent="0.25">
      <c r="C321" s="4" t="s">
        <v>24</v>
      </c>
      <c r="D321" s="22">
        <v>234</v>
      </c>
      <c r="E321" s="22">
        <v>241</v>
      </c>
      <c r="F321" s="22">
        <v>235</v>
      </c>
      <c r="G321" s="23">
        <f t="shared" ref="G321:G331" si="91">+SUM(D321:F321)</f>
        <v>710</v>
      </c>
      <c r="H321" s="17">
        <v>285</v>
      </c>
      <c r="I321" s="17">
        <v>230</v>
      </c>
      <c r="J321" s="22">
        <v>239</v>
      </c>
      <c r="K321" s="23">
        <f t="shared" ref="K321:K331" si="92">SUM(H321:J321)</f>
        <v>754</v>
      </c>
      <c r="L321" s="22"/>
      <c r="M321" s="22"/>
      <c r="N321" s="22"/>
      <c r="O321" s="23">
        <f t="shared" ref="O321:O331" si="93">SUM(L321:N321)</f>
        <v>0</v>
      </c>
      <c r="P321" s="54"/>
      <c r="Q321" s="54"/>
      <c r="R321" s="54"/>
      <c r="S321" s="54">
        <f t="shared" ref="S321:S331" si="94">SUM(P321:R321)</f>
        <v>0</v>
      </c>
      <c r="T321" s="23">
        <f t="shared" ref="T321:T331" si="95">SUM(G321,O321,K321, S321)</f>
        <v>1464</v>
      </c>
    </row>
    <row r="322" spans="3:20" ht="15.75" x14ac:dyDescent="0.25">
      <c r="C322" s="4" t="s">
        <v>25</v>
      </c>
      <c r="D322" s="22">
        <v>4</v>
      </c>
      <c r="E322" s="22">
        <v>8</v>
      </c>
      <c r="F322" s="22">
        <v>13</v>
      </c>
      <c r="G322" s="23">
        <f t="shared" si="91"/>
        <v>25</v>
      </c>
      <c r="H322" s="82">
        <v>4</v>
      </c>
      <c r="I322" s="82">
        <v>6</v>
      </c>
      <c r="J322" s="81">
        <v>4</v>
      </c>
      <c r="K322" s="23">
        <f t="shared" si="92"/>
        <v>14</v>
      </c>
      <c r="L322" s="22"/>
      <c r="M322" s="22"/>
      <c r="N322" s="22"/>
      <c r="O322" s="23">
        <f t="shared" si="93"/>
        <v>0</v>
      </c>
      <c r="P322" s="54"/>
      <c r="Q322" s="54"/>
      <c r="R322" s="54"/>
      <c r="S322" s="54">
        <f t="shared" si="94"/>
        <v>0</v>
      </c>
      <c r="T322" s="23">
        <f t="shared" si="95"/>
        <v>39</v>
      </c>
    </row>
    <row r="323" spans="3:20" ht="15.75" x14ac:dyDescent="0.25">
      <c r="C323" s="4" t="s">
        <v>49</v>
      </c>
      <c r="D323" s="22">
        <v>580</v>
      </c>
      <c r="E323" s="22">
        <v>469</v>
      </c>
      <c r="F323" s="22">
        <v>507</v>
      </c>
      <c r="G323" s="23">
        <f>+SUM(D323:F323)</f>
        <v>1556</v>
      </c>
      <c r="H323" s="96">
        <v>10</v>
      </c>
      <c r="I323" s="96">
        <v>6</v>
      </c>
      <c r="J323" s="96">
        <v>5</v>
      </c>
      <c r="K323" s="23">
        <f>SUM(H323:J323)</f>
        <v>21</v>
      </c>
      <c r="L323" s="22"/>
      <c r="M323" s="22"/>
      <c r="N323" s="22"/>
      <c r="O323" s="23">
        <f t="shared" si="93"/>
        <v>0</v>
      </c>
      <c r="P323" s="54"/>
      <c r="Q323" s="54"/>
      <c r="R323" s="54"/>
      <c r="S323" s="54">
        <f t="shared" si="94"/>
        <v>0</v>
      </c>
      <c r="T323" s="23">
        <f>SUM(G323,O323,K323, S323)</f>
        <v>1577</v>
      </c>
    </row>
    <row r="324" spans="3:20" ht="15.75" x14ac:dyDescent="0.25">
      <c r="C324" s="4" t="s">
        <v>26</v>
      </c>
      <c r="D324" s="22">
        <v>31</v>
      </c>
      <c r="E324" s="22">
        <v>18</v>
      </c>
      <c r="F324" s="22">
        <v>30</v>
      </c>
      <c r="G324" s="23">
        <f t="shared" si="91"/>
        <v>79</v>
      </c>
      <c r="H324" s="17">
        <v>24</v>
      </c>
      <c r="I324" s="17">
        <v>20</v>
      </c>
      <c r="J324" s="22">
        <v>21</v>
      </c>
      <c r="K324" s="23">
        <f t="shared" si="92"/>
        <v>65</v>
      </c>
      <c r="L324" s="22"/>
      <c r="M324" s="22"/>
      <c r="N324" s="22"/>
      <c r="O324" s="23">
        <f t="shared" si="93"/>
        <v>0</v>
      </c>
      <c r="P324" s="54"/>
      <c r="Q324" s="54"/>
      <c r="R324" s="54"/>
      <c r="S324" s="54">
        <f t="shared" si="94"/>
        <v>0</v>
      </c>
      <c r="T324" s="23">
        <f t="shared" si="95"/>
        <v>144</v>
      </c>
    </row>
    <row r="325" spans="3:20" ht="15.75" x14ac:dyDescent="0.25">
      <c r="C325" s="4" t="s">
        <v>50</v>
      </c>
      <c r="D325" s="22">
        <v>6</v>
      </c>
      <c r="E325" s="22">
        <v>0</v>
      </c>
      <c r="F325" s="22">
        <v>1</v>
      </c>
      <c r="G325" s="23">
        <f t="shared" si="91"/>
        <v>7</v>
      </c>
      <c r="H325" s="22">
        <v>2</v>
      </c>
      <c r="I325" s="17">
        <v>0</v>
      </c>
      <c r="J325" s="22">
        <v>1</v>
      </c>
      <c r="K325" s="23">
        <f t="shared" si="92"/>
        <v>3</v>
      </c>
      <c r="L325" s="22"/>
      <c r="M325" s="22"/>
      <c r="N325" s="22"/>
      <c r="O325" s="23">
        <f t="shared" si="93"/>
        <v>0</v>
      </c>
      <c r="P325" s="54"/>
      <c r="Q325" s="54"/>
      <c r="R325" s="54"/>
      <c r="S325" s="54">
        <f t="shared" si="94"/>
        <v>0</v>
      </c>
      <c r="T325" s="23">
        <f t="shared" si="95"/>
        <v>10</v>
      </c>
    </row>
    <row r="326" spans="3:20" ht="15.75" x14ac:dyDescent="0.25">
      <c r="C326" s="4" t="s">
        <v>51</v>
      </c>
      <c r="D326" s="22">
        <v>470</v>
      </c>
      <c r="E326" s="22">
        <v>376</v>
      </c>
      <c r="F326" s="22">
        <v>400</v>
      </c>
      <c r="G326" s="23">
        <f>+SUM(D326:F326)</f>
        <v>1246</v>
      </c>
      <c r="H326" s="24">
        <v>426</v>
      </c>
      <c r="I326" s="24">
        <v>359</v>
      </c>
      <c r="J326" s="24">
        <v>354</v>
      </c>
      <c r="K326" s="23">
        <f t="shared" si="92"/>
        <v>1139</v>
      </c>
      <c r="L326" s="22"/>
      <c r="M326" s="22"/>
      <c r="N326" s="22"/>
      <c r="O326" s="23">
        <f t="shared" si="93"/>
        <v>0</v>
      </c>
      <c r="P326" s="54"/>
      <c r="Q326" s="54"/>
      <c r="R326" s="54"/>
      <c r="S326" s="54">
        <f t="shared" si="94"/>
        <v>0</v>
      </c>
      <c r="T326" s="23">
        <f t="shared" si="95"/>
        <v>2385</v>
      </c>
    </row>
    <row r="327" spans="3:20" ht="15.75" x14ac:dyDescent="0.25">
      <c r="C327" s="4" t="s">
        <v>52</v>
      </c>
      <c r="D327" s="22">
        <v>79</v>
      </c>
      <c r="E327" s="22">
        <v>74</v>
      </c>
      <c r="F327" s="22">
        <v>76</v>
      </c>
      <c r="G327" s="23">
        <f t="shared" si="91"/>
        <v>229</v>
      </c>
      <c r="H327" s="24">
        <v>76</v>
      </c>
      <c r="I327" s="24">
        <v>55</v>
      </c>
      <c r="J327" s="24">
        <v>50</v>
      </c>
      <c r="K327" s="23">
        <f t="shared" si="92"/>
        <v>181</v>
      </c>
      <c r="L327" s="22"/>
      <c r="M327" s="22"/>
      <c r="N327" s="22"/>
      <c r="O327" s="23">
        <f t="shared" si="93"/>
        <v>0</v>
      </c>
      <c r="P327" s="55"/>
      <c r="Q327" s="55"/>
      <c r="R327" s="55"/>
      <c r="S327" s="54">
        <f t="shared" si="94"/>
        <v>0</v>
      </c>
      <c r="T327" s="23">
        <f t="shared" si="95"/>
        <v>410</v>
      </c>
    </row>
    <row r="328" spans="3:20" ht="15.75" x14ac:dyDescent="0.25">
      <c r="C328" s="4" t="s">
        <v>53</v>
      </c>
      <c r="D328" s="22">
        <v>14</v>
      </c>
      <c r="E328" s="22">
        <v>8</v>
      </c>
      <c r="F328" s="22">
        <v>9</v>
      </c>
      <c r="G328" s="23">
        <f t="shared" si="91"/>
        <v>31</v>
      </c>
      <c r="H328" s="17">
        <v>5</v>
      </c>
      <c r="I328" s="17">
        <v>3</v>
      </c>
      <c r="J328" s="17">
        <v>7</v>
      </c>
      <c r="K328" s="23">
        <f t="shared" si="92"/>
        <v>15</v>
      </c>
      <c r="L328" s="22"/>
      <c r="M328" s="22"/>
      <c r="N328" s="22"/>
      <c r="O328" s="23">
        <f t="shared" si="93"/>
        <v>0</v>
      </c>
      <c r="P328" s="54"/>
      <c r="Q328" s="54"/>
      <c r="R328" s="54"/>
      <c r="S328" s="54">
        <f t="shared" si="94"/>
        <v>0</v>
      </c>
      <c r="T328" s="23">
        <f t="shared" si="95"/>
        <v>46</v>
      </c>
    </row>
    <row r="329" spans="3:20" ht="15.75" x14ac:dyDescent="0.25">
      <c r="C329" s="4" t="s">
        <v>54</v>
      </c>
      <c r="D329" s="22">
        <v>2</v>
      </c>
      <c r="E329" s="22">
        <v>5</v>
      </c>
      <c r="F329" s="22">
        <v>7</v>
      </c>
      <c r="G329" s="23">
        <f t="shared" si="91"/>
        <v>14</v>
      </c>
      <c r="H329" s="24">
        <v>1</v>
      </c>
      <c r="I329" s="24">
        <v>3</v>
      </c>
      <c r="J329" s="24">
        <v>5</v>
      </c>
      <c r="K329" s="23">
        <f t="shared" si="92"/>
        <v>9</v>
      </c>
      <c r="L329" s="22"/>
      <c r="M329" s="22"/>
      <c r="N329" s="22"/>
      <c r="O329" s="23">
        <f t="shared" si="93"/>
        <v>0</v>
      </c>
      <c r="P329" s="55"/>
      <c r="Q329" s="55"/>
      <c r="R329" s="55"/>
      <c r="S329" s="54">
        <f t="shared" si="94"/>
        <v>0</v>
      </c>
      <c r="T329" s="23">
        <f t="shared" si="95"/>
        <v>23</v>
      </c>
    </row>
    <row r="330" spans="3:20" ht="15.75" x14ac:dyDescent="0.25">
      <c r="C330" s="4" t="s">
        <v>57</v>
      </c>
      <c r="D330" s="22">
        <v>8</v>
      </c>
      <c r="E330" s="22">
        <v>19</v>
      </c>
      <c r="F330" s="22">
        <v>13</v>
      </c>
      <c r="G330" s="23">
        <f t="shared" si="91"/>
        <v>40</v>
      </c>
      <c r="H330" s="17">
        <v>89</v>
      </c>
      <c r="I330" s="17">
        <v>72</v>
      </c>
      <c r="J330" s="17">
        <v>54</v>
      </c>
      <c r="K330" s="23">
        <f t="shared" si="92"/>
        <v>215</v>
      </c>
      <c r="L330" s="22"/>
      <c r="M330" s="22"/>
      <c r="N330" s="22"/>
      <c r="O330" s="23">
        <f t="shared" si="93"/>
        <v>0</v>
      </c>
      <c r="P330" s="54"/>
      <c r="Q330" s="54"/>
      <c r="R330" s="54"/>
      <c r="S330" s="54">
        <f t="shared" si="94"/>
        <v>0</v>
      </c>
      <c r="T330" s="23">
        <f t="shared" si="95"/>
        <v>255</v>
      </c>
    </row>
    <row r="331" spans="3:20" ht="15.75" x14ac:dyDescent="0.25">
      <c r="C331" s="4" t="s">
        <v>58</v>
      </c>
      <c r="D331" s="22">
        <v>59</v>
      </c>
      <c r="E331" s="22">
        <v>80</v>
      </c>
      <c r="F331" s="22">
        <v>96</v>
      </c>
      <c r="G331" s="23">
        <f t="shared" si="91"/>
        <v>235</v>
      </c>
      <c r="H331" s="22">
        <v>152</v>
      </c>
      <c r="I331" s="24">
        <v>126</v>
      </c>
      <c r="J331" s="24">
        <v>99</v>
      </c>
      <c r="K331" s="23">
        <f t="shared" si="92"/>
        <v>377</v>
      </c>
      <c r="L331" s="22"/>
      <c r="M331" s="22"/>
      <c r="N331" s="22"/>
      <c r="O331" s="23">
        <f t="shared" si="93"/>
        <v>0</v>
      </c>
      <c r="P331" s="55"/>
      <c r="Q331" s="55"/>
      <c r="R331" s="55"/>
      <c r="S331" s="54">
        <f t="shared" si="94"/>
        <v>0</v>
      </c>
      <c r="T331" s="23">
        <f t="shared" si="95"/>
        <v>612</v>
      </c>
    </row>
    <row r="332" spans="3:20" ht="15.75" x14ac:dyDescent="0.25">
      <c r="C332" s="42" t="s">
        <v>59</v>
      </c>
      <c r="D332" s="23">
        <f t="shared" ref="D332:T332" si="96">SUM(D320:D331)</f>
        <v>1828</v>
      </c>
      <c r="E332" s="23">
        <f t="shared" si="96"/>
        <v>1621</v>
      </c>
      <c r="F332" s="23">
        <f t="shared" si="96"/>
        <v>1707</v>
      </c>
      <c r="G332" s="23">
        <f t="shared" si="96"/>
        <v>5156</v>
      </c>
      <c r="H332" s="23">
        <f t="shared" si="96"/>
        <v>1365</v>
      </c>
      <c r="I332" s="23">
        <f t="shared" si="96"/>
        <v>1204</v>
      </c>
      <c r="J332" s="23">
        <f t="shared" si="96"/>
        <v>1136</v>
      </c>
      <c r="K332" s="23">
        <f t="shared" si="96"/>
        <v>3705</v>
      </c>
      <c r="L332" s="23">
        <f t="shared" si="96"/>
        <v>0</v>
      </c>
      <c r="M332" s="23">
        <f t="shared" si="96"/>
        <v>0</v>
      </c>
      <c r="N332" s="23">
        <f t="shared" si="96"/>
        <v>0</v>
      </c>
      <c r="O332" s="23">
        <f t="shared" si="96"/>
        <v>0</v>
      </c>
      <c r="P332" s="23">
        <f t="shared" si="96"/>
        <v>0</v>
      </c>
      <c r="Q332" s="23">
        <f t="shared" si="96"/>
        <v>0</v>
      </c>
      <c r="R332" s="23">
        <f t="shared" si="96"/>
        <v>0</v>
      </c>
      <c r="S332" s="23">
        <f t="shared" si="96"/>
        <v>0</v>
      </c>
      <c r="T332" s="23">
        <f t="shared" si="96"/>
        <v>8861</v>
      </c>
    </row>
    <row r="333" spans="3:20" ht="15.75" x14ac:dyDescent="0.25">
      <c r="C333" s="79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</row>
    <row r="334" spans="3:20" ht="15.75" x14ac:dyDescent="0.25">
      <c r="C334" s="79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</row>
    <row r="335" spans="3:20" ht="15.75" x14ac:dyDescent="0.25">
      <c r="C335" s="79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</row>
    <row r="336" spans="3:20" ht="15.75" x14ac:dyDescent="0.25">
      <c r="C336" s="79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</row>
    <row r="337" spans="3:20" ht="16.5" thickBot="1" x14ac:dyDescent="0.3">
      <c r="C337" s="79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</row>
    <row r="338" spans="3:20" ht="15.75" x14ac:dyDescent="0.25">
      <c r="C338" s="103" t="s">
        <v>132</v>
      </c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5"/>
    </row>
    <row r="339" spans="3:20" ht="15.75" x14ac:dyDescent="0.25">
      <c r="C339" s="98" t="s">
        <v>61</v>
      </c>
      <c r="D339" s="100" t="s">
        <v>2</v>
      </c>
      <c r="E339" s="100"/>
      <c r="F339" s="100"/>
      <c r="G339" s="100"/>
      <c r="H339" s="100" t="s">
        <v>3</v>
      </c>
      <c r="I339" s="100"/>
      <c r="J339" s="100"/>
      <c r="K339" s="100"/>
      <c r="L339" s="100" t="s">
        <v>4</v>
      </c>
      <c r="M339" s="100"/>
      <c r="N339" s="100"/>
      <c r="O339" s="100"/>
      <c r="P339" s="100" t="s">
        <v>5</v>
      </c>
      <c r="Q339" s="100"/>
      <c r="R339" s="100"/>
      <c r="S339" s="100"/>
      <c r="T339" s="101" t="s">
        <v>6</v>
      </c>
    </row>
    <row r="340" spans="3:20" ht="16.5" thickBot="1" x14ac:dyDescent="0.3">
      <c r="C340" s="99"/>
      <c r="D340" s="37" t="s">
        <v>7</v>
      </c>
      <c r="E340" s="37" t="s">
        <v>8</v>
      </c>
      <c r="F340" s="37" t="s">
        <v>9</v>
      </c>
      <c r="G340" s="37" t="s">
        <v>10</v>
      </c>
      <c r="H340" s="37" t="s">
        <v>11</v>
      </c>
      <c r="I340" s="37" t="s">
        <v>12</v>
      </c>
      <c r="J340" s="37" t="s">
        <v>13</v>
      </c>
      <c r="K340" s="37" t="s">
        <v>14</v>
      </c>
      <c r="L340" s="37" t="s">
        <v>15</v>
      </c>
      <c r="M340" s="37" t="s">
        <v>16</v>
      </c>
      <c r="N340" s="37" t="s">
        <v>17</v>
      </c>
      <c r="O340" s="37" t="s">
        <v>18</v>
      </c>
      <c r="P340" s="37" t="s">
        <v>19</v>
      </c>
      <c r="Q340" s="37" t="s">
        <v>20</v>
      </c>
      <c r="R340" s="37" t="s">
        <v>21</v>
      </c>
      <c r="S340" s="37" t="s">
        <v>22</v>
      </c>
      <c r="T340" s="102"/>
    </row>
    <row r="341" spans="3:20" ht="15.75" x14ac:dyDescent="0.25">
      <c r="C341" s="5" t="s">
        <v>23</v>
      </c>
      <c r="D341" s="22">
        <v>214</v>
      </c>
      <c r="E341" s="22">
        <v>214</v>
      </c>
      <c r="F341" s="22">
        <v>180</v>
      </c>
      <c r="G341" s="23">
        <f t="shared" ref="G341:G352" si="97">+SUM(D341:F341)</f>
        <v>608</v>
      </c>
      <c r="H341" s="17">
        <v>206</v>
      </c>
      <c r="I341" s="17">
        <v>227</v>
      </c>
      <c r="J341" s="22">
        <v>205</v>
      </c>
      <c r="K341" s="23">
        <f>SUM(H341:J341)</f>
        <v>638</v>
      </c>
      <c r="L341" s="22"/>
      <c r="M341" s="22"/>
      <c r="N341" s="22"/>
      <c r="O341" s="23">
        <f>SUM(L341:N341)</f>
        <v>0</v>
      </c>
      <c r="P341" s="54"/>
      <c r="Q341" s="54"/>
      <c r="R341" s="54"/>
      <c r="S341" s="54">
        <f>SUM(P341:R341)</f>
        <v>0</v>
      </c>
      <c r="T341" s="23">
        <f>SUM(G341,O341,K341, S341)</f>
        <v>1246</v>
      </c>
    </row>
    <row r="342" spans="3:20" ht="15.75" x14ac:dyDescent="0.25">
      <c r="C342" s="4" t="s">
        <v>24</v>
      </c>
      <c r="D342" s="22">
        <v>191</v>
      </c>
      <c r="E342" s="22">
        <v>187</v>
      </c>
      <c r="F342" s="22">
        <v>191</v>
      </c>
      <c r="G342" s="23">
        <f t="shared" si="97"/>
        <v>569</v>
      </c>
      <c r="H342" s="17">
        <v>192</v>
      </c>
      <c r="I342" s="17">
        <v>189</v>
      </c>
      <c r="J342" s="22">
        <v>174</v>
      </c>
      <c r="K342" s="23">
        <f>SUM(H342:J342)</f>
        <v>555</v>
      </c>
      <c r="L342" s="22"/>
      <c r="M342" s="22"/>
      <c r="N342" s="22"/>
      <c r="O342" s="23">
        <f t="shared" ref="O342:O352" si="98">SUM(L342:N342)</f>
        <v>0</v>
      </c>
      <c r="P342" s="54"/>
      <c r="Q342" s="54"/>
      <c r="R342" s="54"/>
      <c r="S342" s="54">
        <f t="shared" ref="S342:S352" si="99">SUM(P342:R342)</f>
        <v>0</v>
      </c>
      <c r="T342" s="23">
        <f>SUM(G342,O342,K342, S342)</f>
        <v>1124</v>
      </c>
    </row>
    <row r="343" spans="3:20" ht="15.75" x14ac:dyDescent="0.25">
      <c r="C343" s="4" t="s">
        <v>49</v>
      </c>
      <c r="D343" s="22">
        <v>571</v>
      </c>
      <c r="E343" s="22">
        <v>442</v>
      </c>
      <c r="F343" s="22">
        <v>434</v>
      </c>
      <c r="G343" s="23">
        <f t="shared" si="97"/>
        <v>1447</v>
      </c>
      <c r="H343" s="82">
        <v>7</v>
      </c>
      <c r="I343" s="82">
        <v>11</v>
      </c>
      <c r="J343" s="81">
        <v>8</v>
      </c>
      <c r="K343" s="23">
        <f>SUM(H343:J343)</f>
        <v>26</v>
      </c>
      <c r="L343" s="22"/>
      <c r="M343" s="22"/>
      <c r="N343" s="22"/>
      <c r="O343" s="23">
        <f t="shared" si="98"/>
        <v>0</v>
      </c>
      <c r="P343" s="54"/>
      <c r="Q343" s="54"/>
      <c r="R343" s="54"/>
      <c r="S343" s="54">
        <f t="shared" si="99"/>
        <v>0</v>
      </c>
      <c r="T343" s="23">
        <f>SUM(G343,O343,K343, S343)</f>
        <v>1473</v>
      </c>
    </row>
    <row r="344" spans="3:20" ht="15.75" x14ac:dyDescent="0.25">
      <c r="C344" s="4" t="s">
        <v>26</v>
      </c>
      <c r="D344" s="22">
        <v>22</v>
      </c>
      <c r="E344" s="22">
        <v>27</v>
      </c>
      <c r="F344" s="22">
        <v>24</v>
      </c>
      <c r="G344" s="23">
        <f t="shared" si="97"/>
        <v>73</v>
      </c>
      <c r="H344" s="24">
        <v>19</v>
      </c>
      <c r="I344" s="24">
        <v>24</v>
      </c>
      <c r="J344" s="24">
        <v>28</v>
      </c>
      <c r="K344" s="23">
        <f>SUM(H344:J344)</f>
        <v>71</v>
      </c>
      <c r="L344" s="22"/>
      <c r="M344" s="22"/>
      <c r="N344" s="22"/>
      <c r="O344" s="23">
        <f t="shared" si="98"/>
        <v>0</v>
      </c>
      <c r="P344" s="54"/>
      <c r="Q344" s="54"/>
      <c r="R344" s="54"/>
      <c r="S344" s="54">
        <f t="shared" si="99"/>
        <v>0</v>
      </c>
      <c r="T344" s="23">
        <f>SUM(G344,O344,K344, S344)</f>
        <v>144</v>
      </c>
    </row>
    <row r="345" spans="3:20" ht="15.75" x14ac:dyDescent="0.25">
      <c r="C345" s="4" t="s">
        <v>133</v>
      </c>
      <c r="D345" s="22">
        <v>3</v>
      </c>
      <c r="E345" s="22">
        <v>3</v>
      </c>
      <c r="F345" s="22">
        <v>7</v>
      </c>
      <c r="G345" s="23">
        <f t="shared" si="97"/>
        <v>13</v>
      </c>
      <c r="H345" s="17">
        <v>2</v>
      </c>
      <c r="I345" s="17">
        <v>10</v>
      </c>
      <c r="J345" s="22">
        <v>5</v>
      </c>
      <c r="K345" s="23">
        <f t="shared" ref="K345:K352" si="100">SUM(H345:J345)</f>
        <v>17</v>
      </c>
      <c r="L345" s="22"/>
      <c r="M345" s="22"/>
      <c r="N345" s="22"/>
      <c r="O345" s="23">
        <f t="shared" si="98"/>
        <v>0</v>
      </c>
      <c r="P345" s="54"/>
      <c r="Q345" s="54"/>
      <c r="R345" s="54"/>
      <c r="S345" s="54">
        <f t="shared" si="99"/>
        <v>0</v>
      </c>
      <c r="T345" s="23">
        <f t="shared" ref="T345:T352" si="101">SUM(G345,O345,K345, S345)</f>
        <v>30</v>
      </c>
    </row>
    <row r="346" spans="3:20" ht="15.75" x14ac:dyDescent="0.25">
      <c r="C346" s="4" t="s">
        <v>50</v>
      </c>
      <c r="D346" s="22">
        <v>0</v>
      </c>
      <c r="E346" s="22">
        <v>0</v>
      </c>
      <c r="F346" s="22">
        <v>0</v>
      </c>
      <c r="G346" s="23">
        <f t="shared" si="97"/>
        <v>0</v>
      </c>
      <c r="H346" s="22">
        <v>0</v>
      </c>
      <c r="I346" s="17">
        <v>0</v>
      </c>
      <c r="J346" s="22">
        <v>0</v>
      </c>
      <c r="K346" s="23">
        <f t="shared" si="100"/>
        <v>0</v>
      </c>
      <c r="L346" s="22"/>
      <c r="M346" s="22"/>
      <c r="N346" s="22"/>
      <c r="O346" s="23">
        <f t="shared" si="98"/>
        <v>0</v>
      </c>
      <c r="P346" s="54"/>
      <c r="Q346" s="54"/>
      <c r="R346" s="54"/>
      <c r="S346" s="54">
        <f t="shared" si="99"/>
        <v>0</v>
      </c>
      <c r="T346" s="23">
        <f t="shared" si="101"/>
        <v>0</v>
      </c>
    </row>
    <row r="347" spans="3:20" ht="15.75" x14ac:dyDescent="0.25">
      <c r="C347" s="4" t="s">
        <v>51</v>
      </c>
      <c r="D347" s="22">
        <v>420</v>
      </c>
      <c r="E347" s="22">
        <v>317</v>
      </c>
      <c r="F347" s="22">
        <v>303</v>
      </c>
      <c r="G347" s="23">
        <f t="shared" si="97"/>
        <v>1040</v>
      </c>
      <c r="H347" s="24">
        <v>301</v>
      </c>
      <c r="I347" s="24">
        <v>323</v>
      </c>
      <c r="J347" s="24">
        <v>285</v>
      </c>
      <c r="K347" s="23">
        <f t="shared" si="100"/>
        <v>909</v>
      </c>
      <c r="L347" s="22"/>
      <c r="M347" s="22"/>
      <c r="N347" s="22"/>
      <c r="O347" s="23">
        <f t="shared" si="98"/>
        <v>0</v>
      </c>
      <c r="P347" s="54"/>
      <c r="Q347" s="54"/>
      <c r="R347" s="54"/>
      <c r="S347" s="54">
        <f t="shared" si="99"/>
        <v>0</v>
      </c>
      <c r="T347" s="23">
        <f t="shared" si="101"/>
        <v>1949</v>
      </c>
    </row>
    <row r="348" spans="3:20" ht="15.75" x14ac:dyDescent="0.25">
      <c r="C348" s="4" t="s">
        <v>52</v>
      </c>
      <c r="D348" s="22">
        <v>119</v>
      </c>
      <c r="E348" s="22">
        <v>100</v>
      </c>
      <c r="F348" s="22">
        <v>101</v>
      </c>
      <c r="G348" s="23">
        <f t="shared" si="97"/>
        <v>320</v>
      </c>
      <c r="H348" s="24">
        <v>71</v>
      </c>
      <c r="I348" s="24">
        <v>79</v>
      </c>
      <c r="J348" s="24">
        <v>86</v>
      </c>
      <c r="K348" s="23">
        <f t="shared" si="100"/>
        <v>236</v>
      </c>
      <c r="L348" s="22"/>
      <c r="M348" s="22"/>
      <c r="N348" s="22"/>
      <c r="O348" s="23">
        <f t="shared" si="98"/>
        <v>0</v>
      </c>
      <c r="P348" s="55"/>
      <c r="Q348" s="55"/>
      <c r="R348" s="55"/>
      <c r="S348" s="54">
        <f t="shared" si="99"/>
        <v>0</v>
      </c>
      <c r="T348" s="23">
        <f t="shared" si="101"/>
        <v>556</v>
      </c>
    </row>
    <row r="349" spans="3:20" ht="15.75" x14ac:dyDescent="0.25">
      <c r="C349" s="4" t="s">
        <v>53</v>
      </c>
      <c r="D349" s="22">
        <v>19</v>
      </c>
      <c r="E349" s="22">
        <v>14</v>
      </c>
      <c r="F349" s="22">
        <v>16</v>
      </c>
      <c r="G349" s="23">
        <f t="shared" si="97"/>
        <v>49</v>
      </c>
      <c r="H349" s="17">
        <v>14</v>
      </c>
      <c r="I349" s="17">
        <v>22</v>
      </c>
      <c r="J349" s="17">
        <v>14</v>
      </c>
      <c r="K349" s="23">
        <f t="shared" si="100"/>
        <v>50</v>
      </c>
      <c r="L349" s="22"/>
      <c r="M349" s="22"/>
      <c r="N349" s="22"/>
      <c r="O349" s="23">
        <f t="shared" si="98"/>
        <v>0</v>
      </c>
      <c r="P349" s="54"/>
      <c r="Q349" s="54"/>
      <c r="R349" s="54"/>
      <c r="S349" s="54">
        <f t="shared" si="99"/>
        <v>0</v>
      </c>
      <c r="T349" s="23">
        <f t="shared" si="101"/>
        <v>99</v>
      </c>
    </row>
    <row r="350" spans="3:20" ht="15.75" x14ac:dyDescent="0.25">
      <c r="C350" s="4" t="s">
        <v>54</v>
      </c>
      <c r="D350" s="22">
        <v>4</v>
      </c>
      <c r="E350" s="22">
        <v>4</v>
      </c>
      <c r="F350" s="22">
        <v>6</v>
      </c>
      <c r="G350" s="23">
        <f t="shared" si="97"/>
        <v>14</v>
      </c>
      <c r="H350" s="24">
        <v>4</v>
      </c>
      <c r="I350" s="24">
        <v>6</v>
      </c>
      <c r="J350" s="24">
        <v>3</v>
      </c>
      <c r="K350" s="23">
        <f t="shared" si="100"/>
        <v>13</v>
      </c>
      <c r="L350" s="22"/>
      <c r="M350" s="22"/>
      <c r="N350" s="22"/>
      <c r="O350" s="23">
        <f t="shared" si="98"/>
        <v>0</v>
      </c>
      <c r="P350" s="55"/>
      <c r="Q350" s="55"/>
      <c r="R350" s="55"/>
      <c r="S350" s="54">
        <f t="shared" si="99"/>
        <v>0</v>
      </c>
      <c r="T350" s="23">
        <f t="shared" si="101"/>
        <v>27</v>
      </c>
    </row>
    <row r="351" spans="3:20" ht="15.75" x14ac:dyDescent="0.25">
      <c r="C351" s="4" t="s">
        <v>57</v>
      </c>
      <c r="D351" s="22">
        <v>10</v>
      </c>
      <c r="E351" s="22">
        <v>6</v>
      </c>
      <c r="F351" s="22">
        <v>15</v>
      </c>
      <c r="G351" s="23">
        <f t="shared" si="97"/>
        <v>31</v>
      </c>
      <c r="H351" s="17">
        <v>49</v>
      </c>
      <c r="I351" s="17">
        <v>45</v>
      </c>
      <c r="J351" s="17">
        <v>51</v>
      </c>
      <c r="K351" s="23">
        <f t="shared" si="100"/>
        <v>145</v>
      </c>
      <c r="L351" s="22"/>
      <c r="M351" s="22"/>
      <c r="N351" s="22"/>
      <c r="O351" s="23">
        <f t="shared" si="98"/>
        <v>0</v>
      </c>
      <c r="P351" s="54"/>
      <c r="Q351" s="54"/>
      <c r="R351" s="54"/>
      <c r="S351" s="54">
        <f t="shared" si="99"/>
        <v>0</v>
      </c>
      <c r="T351" s="23">
        <f t="shared" si="101"/>
        <v>176</v>
      </c>
    </row>
    <row r="352" spans="3:20" ht="15.75" x14ac:dyDescent="0.25">
      <c r="C352" s="4" t="s">
        <v>58</v>
      </c>
      <c r="D352" s="22">
        <v>81</v>
      </c>
      <c r="E352" s="22">
        <v>97</v>
      </c>
      <c r="F352" s="22">
        <v>80</v>
      </c>
      <c r="G352" s="23">
        <f t="shared" si="97"/>
        <v>258</v>
      </c>
      <c r="H352" s="22">
        <v>116</v>
      </c>
      <c r="I352" s="24">
        <v>124</v>
      </c>
      <c r="J352" s="24">
        <v>129</v>
      </c>
      <c r="K352" s="23">
        <f t="shared" si="100"/>
        <v>369</v>
      </c>
      <c r="L352" s="22"/>
      <c r="M352" s="22"/>
      <c r="N352" s="22"/>
      <c r="O352" s="23">
        <f t="shared" si="98"/>
        <v>0</v>
      </c>
      <c r="P352" s="55"/>
      <c r="Q352" s="55"/>
      <c r="R352" s="55"/>
      <c r="S352" s="54">
        <f t="shared" si="99"/>
        <v>0</v>
      </c>
      <c r="T352" s="23">
        <f t="shared" si="101"/>
        <v>627</v>
      </c>
    </row>
    <row r="353" spans="3:20" ht="15.75" x14ac:dyDescent="0.25">
      <c r="C353" s="42" t="s">
        <v>59</v>
      </c>
      <c r="D353" s="23">
        <f t="shared" ref="D353:T353" si="102">SUM(D341:D352)</f>
        <v>1654</v>
      </c>
      <c r="E353" s="23">
        <f t="shared" si="102"/>
        <v>1411</v>
      </c>
      <c r="F353" s="23">
        <f t="shared" si="102"/>
        <v>1357</v>
      </c>
      <c r="G353" s="23">
        <f t="shared" si="102"/>
        <v>4422</v>
      </c>
      <c r="H353" s="23">
        <f t="shared" si="102"/>
        <v>981</v>
      </c>
      <c r="I353" s="23">
        <f t="shared" si="102"/>
        <v>1060</v>
      </c>
      <c r="J353" s="23">
        <f t="shared" si="102"/>
        <v>988</v>
      </c>
      <c r="K353" s="23">
        <f t="shared" si="102"/>
        <v>3029</v>
      </c>
      <c r="L353" s="23">
        <f t="shared" si="102"/>
        <v>0</v>
      </c>
      <c r="M353" s="23">
        <f t="shared" si="102"/>
        <v>0</v>
      </c>
      <c r="N353" s="23">
        <f t="shared" si="102"/>
        <v>0</v>
      </c>
      <c r="O353" s="23">
        <f t="shared" si="102"/>
        <v>0</v>
      </c>
      <c r="P353" s="23">
        <f t="shared" si="102"/>
        <v>0</v>
      </c>
      <c r="Q353" s="23">
        <f t="shared" si="102"/>
        <v>0</v>
      </c>
      <c r="R353" s="23">
        <f t="shared" si="102"/>
        <v>0</v>
      </c>
      <c r="S353" s="23">
        <f t="shared" si="102"/>
        <v>0</v>
      </c>
      <c r="T353" s="23">
        <f t="shared" si="102"/>
        <v>7451</v>
      </c>
    </row>
    <row r="354" spans="3:20" ht="15.75" x14ac:dyDescent="0.25">
      <c r="C354" s="79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</row>
    <row r="356" spans="3:20" ht="15.75" thickBot="1" x14ac:dyDescent="0.3"/>
    <row r="357" spans="3:20" ht="15.75" x14ac:dyDescent="0.25">
      <c r="C357" s="103" t="s">
        <v>81</v>
      </c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5"/>
    </row>
    <row r="358" spans="3:20" ht="15.75" x14ac:dyDescent="0.25">
      <c r="C358" s="98" t="s">
        <v>61</v>
      </c>
      <c r="D358" s="100" t="s">
        <v>2</v>
      </c>
      <c r="E358" s="100"/>
      <c r="F358" s="100"/>
      <c r="G358" s="100"/>
      <c r="H358" s="100" t="s">
        <v>3</v>
      </c>
      <c r="I358" s="100"/>
      <c r="J358" s="100"/>
      <c r="K358" s="100"/>
      <c r="L358" s="100" t="s">
        <v>4</v>
      </c>
      <c r="M358" s="100"/>
      <c r="N358" s="100"/>
      <c r="O358" s="100"/>
      <c r="P358" s="100" t="s">
        <v>5</v>
      </c>
      <c r="Q358" s="100"/>
      <c r="R358" s="100"/>
      <c r="S358" s="100"/>
      <c r="T358" s="101" t="s">
        <v>6</v>
      </c>
    </row>
    <row r="359" spans="3:20" ht="16.5" thickBot="1" x14ac:dyDescent="0.3">
      <c r="C359" s="99"/>
      <c r="D359" s="37" t="s">
        <v>7</v>
      </c>
      <c r="E359" s="37" t="s">
        <v>8</v>
      </c>
      <c r="F359" s="37" t="s">
        <v>9</v>
      </c>
      <c r="G359" s="37" t="s">
        <v>10</v>
      </c>
      <c r="H359" s="37" t="s">
        <v>11</v>
      </c>
      <c r="I359" s="37" t="s">
        <v>12</v>
      </c>
      <c r="J359" s="37" t="s">
        <v>13</v>
      </c>
      <c r="K359" s="37" t="s">
        <v>14</v>
      </c>
      <c r="L359" s="37" t="s">
        <v>15</v>
      </c>
      <c r="M359" s="37" t="s">
        <v>16</v>
      </c>
      <c r="N359" s="37" t="s">
        <v>17</v>
      </c>
      <c r="O359" s="37" t="s">
        <v>18</v>
      </c>
      <c r="P359" s="37" t="s">
        <v>19</v>
      </c>
      <c r="Q359" s="37" t="s">
        <v>20</v>
      </c>
      <c r="R359" s="37" t="s">
        <v>21</v>
      </c>
      <c r="S359" s="37" t="s">
        <v>22</v>
      </c>
      <c r="T359" s="102"/>
    </row>
    <row r="360" spans="3:20" ht="15.75" x14ac:dyDescent="0.25">
      <c r="C360" s="5" t="s">
        <v>82</v>
      </c>
      <c r="D360" s="22">
        <v>514</v>
      </c>
      <c r="E360" s="22">
        <v>434</v>
      </c>
      <c r="F360" s="22">
        <v>461</v>
      </c>
      <c r="G360" s="23">
        <f>+SUM(D360:F360)</f>
        <v>1409</v>
      </c>
      <c r="H360" s="17">
        <v>489</v>
      </c>
      <c r="I360" s="17">
        <v>474</v>
      </c>
      <c r="J360" s="17">
        <v>480</v>
      </c>
      <c r="K360" s="23">
        <f>SUM(H360:J360)</f>
        <v>1443</v>
      </c>
      <c r="L360" s="22"/>
      <c r="M360" s="22"/>
      <c r="N360" s="22"/>
      <c r="O360" s="23">
        <f>SUM(L360:N360)</f>
        <v>0</v>
      </c>
      <c r="P360" s="54"/>
      <c r="Q360" s="54"/>
      <c r="R360" s="54"/>
      <c r="S360" s="54">
        <f>SUM(P360:R360)</f>
        <v>0</v>
      </c>
      <c r="T360" s="23">
        <f>SUM(G360,O360,K360, S360)</f>
        <v>2852</v>
      </c>
    </row>
    <row r="361" spans="3:20" ht="15.75" x14ac:dyDescent="0.25">
      <c r="C361" s="4" t="s">
        <v>24</v>
      </c>
      <c r="D361" s="22">
        <v>434</v>
      </c>
      <c r="E361" s="22">
        <v>400</v>
      </c>
      <c r="F361" s="22">
        <v>406</v>
      </c>
      <c r="G361" s="23">
        <f t="shared" ref="G361:G371" si="103">+SUM(D361:F361)</f>
        <v>1240</v>
      </c>
      <c r="H361" s="17">
        <v>409</v>
      </c>
      <c r="I361" s="17">
        <v>401</v>
      </c>
      <c r="J361" s="17">
        <v>363</v>
      </c>
      <c r="K361" s="23">
        <f t="shared" ref="K361:K371" si="104">SUM(H361:J361)</f>
        <v>1173</v>
      </c>
      <c r="L361" s="22"/>
      <c r="M361" s="22"/>
      <c r="N361" s="22"/>
      <c r="O361" s="23">
        <f t="shared" ref="O361:O371" si="105">SUM(L361:N361)</f>
        <v>0</v>
      </c>
      <c r="P361" s="54"/>
      <c r="Q361" s="54"/>
      <c r="R361" s="54"/>
      <c r="S361" s="54">
        <f t="shared" ref="S361:S371" si="106">SUM(P361:R361)</f>
        <v>0</v>
      </c>
      <c r="T361" s="23">
        <f t="shared" ref="T361:T371" si="107">SUM(G361,O361,K361, S361)</f>
        <v>2413</v>
      </c>
    </row>
    <row r="362" spans="3:20" ht="15.75" x14ac:dyDescent="0.25">
      <c r="C362" s="4" t="s">
        <v>25</v>
      </c>
      <c r="D362" s="22">
        <v>0</v>
      </c>
      <c r="E362" s="22">
        <v>0</v>
      </c>
      <c r="F362" s="22">
        <v>0</v>
      </c>
      <c r="G362" s="23">
        <f t="shared" si="103"/>
        <v>0</v>
      </c>
      <c r="H362" s="22">
        <v>0</v>
      </c>
      <c r="I362" s="22">
        <v>0</v>
      </c>
      <c r="J362" s="22">
        <v>0</v>
      </c>
      <c r="K362" s="23">
        <f t="shared" si="104"/>
        <v>0</v>
      </c>
      <c r="L362" s="22"/>
      <c r="M362" s="22"/>
      <c r="N362" s="22"/>
      <c r="O362" s="23">
        <f t="shared" si="105"/>
        <v>0</v>
      </c>
      <c r="P362" s="54"/>
      <c r="Q362" s="54"/>
      <c r="R362" s="54"/>
      <c r="S362" s="54">
        <f t="shared" si="106"/>
        <v>0</v>
      </c>
      <c r="T362" s="23">
        <f t="shared" si="107"/>
        <v>0</v>
      </c>
    </row>
    <row r="363" spans="3:20" ht="15.75" x14ac:dyDescent="0.25">
      <c r="C363" s="4" t="s">
        <v>49</v>
      </c>
      <c r="D363" s="22">
        <v>1119</v>
      </c>
      <c r="E363" s="22">
        <v>840</v>
      </c>
      <c r="F363" s="22">
        <v>829</v>
      </c>
      <c r="G363" s="23">
        <f>+SUM(D363:F363)</f>
        <v>2788</v>
      </c>
      <c r="H363" s="96">
        <v>14</v>
      </c>
      <c r="I363" s="96">
        <v>11</v>
      </c>
      <c r="J363" s="96">
        <v>15</v>
      </c>
      <c r="K363" s="23">
        <f>SUM(H363:J363)</f>
        <v>40</v>
      </c>
      <c r="L363" s="22"/>
      <c r="M363" s="22"/>
      <c r="N363" s="22"/>
      <c r="O363" s="23">
        <f t="shared" si="105"/>
        <v>0</v>
      </c>
      <c r="P363" s="54"/>
      <c r="Q363" s="54"/>
      <c r="R363" s="54"/>
      <c r="S363" s="54">
        <f t="shared" si="106"/>
        <v>0</v>
      </c>
      <c r="T363" s="23">
        <f>SUM(G363,O363,K363, S363)</f>
        <v>2828</v>
      </c>
    </row>
    <row r="364" spans="3:20" ht="15.75" x14ac:dyDescent="0.25">
      <c r="C364" s="4" t="s">
        <v>26</v>
      </c>
      <c r="D364" s="22">
        <v>59</v>
      </c>
      <c r="E364" s="22">
        <v>51</v>
      </c>
      <c r="F364" s="22">
        <v>29</v>
      </c>
      <c r="G364" s="23">
        <f t="shared" si="103"/>
        <v>139</v>
      </c>
      <c r="H364" s="17">
        <v>37</v>
      </c>
      <c r="I364" s="17">
        <v>45</v>
      </c>
      <c r="J364" s="17">
        <v>43</v>
      </c>
      <c r="K364" s="23">
        <f t="shared" si="104"/>
        <v>125</v>
      </c>
      <c r="L364" s="22"/>
      <c r="M364" s="22"/>
      <c r="N364" s="22"/>
      <c r="O364" s="23">
        <f t="shared" si="105"/>
        <v>0</v>
      </c>
      <c r="P364" s="54"/>
      <c r="Q364" s="54"/>
      <c r="R364" s="54"/>
      <c r="S364" s="54">
        <f t="shared" si="106"/>
        <v>0</v>
      </c>
      <c r="T364" s="23">
        <f t="shared" si="107"/>
        <v>264</v>
      </c>
    </row>
    <row r="365" spans="3:20" ht="15.75" x14ac:dyDescent="0.25">
      <c r="C365" s="4" t="s">
        <v>50</v>
      </c>
      <c r="D365" s="22">
        <v>1</v>
      </c>
      <c r="E365" s="22">
        <v>0</v>
      </c>
      <c r="F365" s="22">
        <v>0</v>
      </c>
      <c r="G365" s="23">
        <f t="shared" si="103"/>
        <v>1</v>
      </c>
      <c r="H365" s="17">
        <v>0</v>
      </c>
      <c r="I365" s="17">
        <v>0</v>
      </c>
      <c r="J365" s="17">
        <v>0</v>
      </c>
      <c r="K365" s="23">
        <f t="shared" si="104"/>
        <v>0</v>
      </c>
      <c r="L365" s="22"/>
      <c r="M365" s="22"/>
      <c r="N365" s="22"/>
      <c r="O365" s="23">
        <f t="shared" si="105"/>
        <v>0</v>
      </c>
      <c r="P365" s="54"/>
      <c r="Q365" s="54"/>
      <c r="R365" s="54"/>
      <c r="S365" s="54">
        <f t="shared" si="106"/>
        <v>0</v>
      </c>
      <c r="T365" s="23">
        <f t="shared" si="107"/>
        <v>1</v>
      </c>
    </row>
    <row r="366" spans="3:20" ht="15.75" x14ac:dyDescent="0.25">
      <c r="C366" s="4" t="s">
        <v>51</v>
      </c>
      <c r="D366" s="22">
        <v>930</v>
      </c>
      <c r="E366" s="22">
        <v>707</v>
      </c>
      <c r="F366" s="22">
        <v>689</v>
      </c>
      <c r="G366" s="23">
        <f t="shared" si="103"/>
        <v>2326</v>
      </c>
      <c r="H366" s="22">
        <v>773</v>
      </c>
      <c r="I366" s="22">
        <v>675</v>
      </c>
      <c r="J366" s="22">
        <v>678</v>
      </c>
      <c r="K366" s="23">
        <f t="shared" si="104"/>
        <v>2126</v>
      </c>
      <c r="L366" s="22"/>
      <c r="M366" s="22"/>
      <c r="N366" s="22"/>
      <c r="O366" s="23">
        <f t="shared" si="105"/>
        <v>0</v>
      </c>
      <c r="P366" s="54"/>
      <c r="Q366" s="54"/>
      <c r="R366" s="54"/>
      <c r="S366" s="54">
        <f t="shared" si="106"/>
        <v>0</v>
      </c>
      <c r="T366" s="23">
        <f t="shared" si="107"/>
        <v>4452</v>
      </c>
    </row>
    <row r="367" spans="3:20" ht="15.75" x14ac:dyDescent="0.25">
      <c r="C367" s="4" t="s">
        <v>52</v>
      </c>
      <c r="D367" s="22">
        <v>149</v>
      </c>
      <c r="E367" s="22">
        <v>108</v>
      </c>
      <c r="F367" s="22">
        <v>109</v>
      </c>
      <c r="G367" s="23">
        <f t="shared" si="103"/>
        <v>366</v>
      </c>
      <c r="H367" s="24">
        <v>127</v>
      </c>
      <c r="I367" s="24">
        <v>121</v>
      </c>
      <c r="J367" s="24">
        <v>99</v>
      </c>
      <c r="K367" s="23">
        <f t="shared" si="104"/>
        <v>347</v>
      </c>
      <c r="L367" s="22"/>
      <c r="M367" s="22"/>
      <c r="N367" s="22"/>
      <c r="O367" s="23">
        <f t="shared" si="105"/>
        <v>0</v>
      </c>
      <c r="P367" s="55"/>
      <c r="Q367" s="55"/>
      <c r="R367" s="55"/>
      <c r="S367" s="54">
        <f t="shared" si="106"/>
        <v>0</v>
      </c>
      <c r="T367" s="23">
        <f t="shared" si="107"/>
        <v>713</v>
      </c>
    </row>
    <row r="368" spans="3:20" ht="15.75" x14ac:dyDescent="0.25">
      <c r="C368" s="4" t="s">
        <v>53</v>
      </c>
      <c r="D368" s="22">
        <v>18</v>
      </c>
      <c r="E368" s="22">
        <v>12</v>
      </c>
      <c r="F368" s="22">
        <v>18</v>
      </c>
      <c r="G368" s="23">
        <f t="shared" si="103"/>
        <v>48</v>
      </c>
      <c r="H368" s="17">
        <v>14</v>
      </c>
      <c r="I368" s="17">
        <v>11</v>
      </c>
      <c r="J368" s="17">
        <v>16</v>
      </c>
      <c r="K368" s="23">
        <f t="shared" si="104"/>
        <v>41</v>
      </c>
      <c r="L368" s="22"/>
      <c r="M368" s="22"/>
      <c r="N368" s="22"/>
      <c r="O368" s="23">
        <f t="shared" si="105"/>
        <v>0</v>
      </c>
      <c r="P368" s="54"/>
      <c r="Q368" s="54"/>
      <c r="R368" s="54"/>
      <c r="S368" s="54">
        <f t="shared" si="106"/>
        <v>0</v>
      </c>
      <c r="T368" s="23">
        <f t="shared" si="107"/>
        <v>89</v>
      </c>
    </row>
    <row r="369" spans="3:20" ht="15.75" x14ac:dyDescent="0.25">
      <c r="C369" s="4" t="s">
        <v>54</v>
      </c>
      <c r="D369" s="22">
        <v>7</v>
      </c>
      <c r="E369" s="22">
        <v>5</v>
      </c>
      <c r="F369" s="22">
        <v>3</v>
      </c>
      <c r="G369" s="23">
        <f>+SUM(D369:F369)</f>
        <v>15</v>
      </c>
      <c r="H369" s="24">
        <v>2</v>
      </c>
      <c r="I369" s="24">
        <v>6</v>
      </c>
      <c r="J369" s="24">
        <v>4</v>
      </c>
      <c r="K369" s="23">
        <f t="shared" si="104"/>
        <v>12</v>
      </c>
      <c r="L369" s="22"/>
      <c r="M369" s="22"/>
      <c r="N369" s="22"/>
      <c r="O369" s="23">
        <f t="shared" si="105"/>
        <v>0</v>
      </c>
      <c r="P369" s="55"/>
      <c r="Q369" s="55"/>
      <c r="R369" s="55"/>
      <c r="S369" s="54">
        <f t="shared" si="106"/>
        <v>0</v>
      </c>
      <c r="T369" s="23">
        <f t="shared" si="107"/>
        <v>27</v>
      </c>
    </row>
    <row r="370" spans="3:20" ht="15.75" x14ac:dyDescent="0.25">
      <c r="C370" s="4" t="s">
        <v>57</v>
      </c>
      <c r="D370" s="22">
        <v>8</v>
      </c>
      <c r="E370" s="22">
        <v>19</v>
      </c>
      <c r="F370" s="22">
        <v>13</v>
      </c>
      <c r="G370" s="23">
        <f t="shared" si="103"/>
        <v>40</v>
      </c>
      <c r="H370" s="17">
        <v>87</v>
      </c>
      <c r="I370" s="17">
        <v>79</v>
      </c>
      <c r="J370" s="17">
        <v>93</v>
      </c>
      <c r="K370" s="23">
        <f t="shared" si="104"/>
        <v>259</v>
      </c>
      <c r="L370" s="22"/>
      <c r="M370" s="22"/>
      <c r="N370" s="22"/>
      <c r="O370" s="23">
        <f t="shared" si="105"/>
        <v>0</v>
      </c>
      <c r="P370" s="54"/>
      <c r="Q370" s="54"/>
      <c r="R370" s="54"/>
      <c r="S370" s="54">
        <f t="shared" si="106"/>
        <v>0</v>
      </c>
      <c r="T370" s="23">
        <f t="shared" si="107"/>
        <v>299</v>
      </c>
    </row>
    <row r="371" spans="3:20" ht="15.75" x14ac:dyDescent="0.25">
      <c r="C371" s="4" t="s">
        <v>58</v>
      </c>
      <c r="D371" s="22">
        <v>59</v>
      </c>
      <c r="E371" s="22">
        <v>80</v>
      </c>
      <c r="F371" s="22">
        <v>96</v>
      </c>
      <c r="G371" s="23">
        <f t="shared" si="103"/>
        <v>235</v>
      </c>
      <c r="H371" s="24">
        <v>296</v>
      </c>
      <c r="I371" s="24">
        <v>312</v>
      </c>
      <c r="J371" s="24">
        <v>255</v>
      </c>
      <c r="K371" s="23">
        <f t="shared" si="104"/>
        <v>863</v>
      </c>
      <c r="L371" s="22"/>
      <c r="M371" s="22"/>
      <c r="N371" s="22"/>
      <c r="O371" s="23">
        <f t="shared" si="105"/>
        <v>0</v>
      </c>
      <c r="P371" s="55"/>
      <c r="Q371" s="55"/>
      <c r="R371" s="55"/>
      <c r="S371" s="54">
        <f t="shared" si="106"/>
        <v>0</v>
      </c>
      <c r="T371" s="23">
        <f t="shared" si="107"/>
        <v>1098</v>
      </c>
    </row>
    <row r="372" spans="3:20" ht="15.75" x14ac:dyDescent="0.25">
      <c r="C372" s="42" t="s">
        <v>59</v>
      </c>
      <c r="D372" s="23">
        <f t="shared" ref="D372:T372" si="108">SUM(D360:D371)</f>
        <v>3298</v>
      </c>
      <c r="E372" s="23">
        <f t="shared" si="108"/>
        <v>2656</v>
      </c>
      <c r="F372" s="23">
        <f t="shared" si="108"/>
        <v>2653</v>
      </c>
      <c r="G372" s="23">
        <f t="shared" si="108"/>
        <v>8607</v>
      </c>
      <c r="H372" s="23">
        <f t="shared" si="108"/>
        <v>2248</v>
      </c>
      <c r="I372" s="23">
        <f t="shared" si="108"/>
        <v>2135</v>
      </c>
      <c r="J372" s="23">
        <f t="shared" si="108"/>
        <v>2046</v>
      </c>
      <c r="K372" s="23">
        <f t="shared" si="108"/>
        <v>6429</v>
      </c>
      <c r="L372" s="23">
        <f t="shared" si="108"/>
        <v>0</v>
      </c>
      <c r="M372" s="23">
        <f t="shared" si="108"/>
        <v>0</v>
      </c>
      <c r="N372" s="23">
        <f t="shared" si="108"/>
        <v>0</v>
      </c>
      <c r="O372" s="23">
        <f t="shared" si="108"/>
        <v>0</v>
      </c>
      <c r="P372" s="23">
        <f t="shared" si="108"/>
        <v>0</v>
      </c>
      <c r="Q372" s="23">
        <f t="shared" si="108"/>
        <v>0</v>
      </c>
      <c r="R372" s="23">
        <f t="shared" si="108"/>
        <v>0</v>
      </c>
      <c r="S372" s="23">
        <f t="shared" si="108"/>
        <v>0</v>
      </c>
      <c r="T372" s="23">
        <f t="shared" si="108"/>
        <v>15036</v>
      </c>
    </row>
    <row r="373" spans="3:20" ht="15.75" x14ac:dyDescent="0.25">
      <c r="C373" s="79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</row>
    <row r="374" spans="3:20" ht="15.75" x14ac:dyDescent="0.25">
      <c r="C374" s="79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</row>
    <row r="375" spans="3:20" ht="16.5" thickBot="1" x14ac:dyDescent="0.3">
      <c r="C375" s="79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</row>
    <row r="376" spans="3:20" ht="15.75" x14ac:dyDescent="0.25">
      <c r="C376" s="103" t="s">
        <v>130</v>
      </c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5"/>
    </row>
    <row r="377" spans="3:20" ht="15.75" x14ac:dyDescent="0.25">
      <c r="C377" s="98" t="s">
        <v>61</v>
      </c>
      <c r="D377" s="100" t="s">
        <v>2</v>
      </c>
      <c r="E377" s="100"/>
      <c r="F377" s="100"/>
      <c r="G377" s="100"/>
      <c r="H377" s="100" t="s">
        <v>3</v>
      </c>
      <c r="I377" s="100"/>
      <c r="J377" s="100"/>
      <c r="K377" s="100"/>
      <c r="L377" s="100" t="s">
        <v>4</v>
      </c>
      <c r="M377" s="100"/>
      <c r="N377" s="100"/>
      <c r="O377" s="100"/>
      <c r="P377" s="100" t="s">
        <v>5</v>
      </c>
      <c r="Q377" s="100"/>
      <c r="R377" s="100"/>
      <c r="S377" s="100"/>
      <c r="T377" s="101" t="s">
        <v>6</v>
      </c>
    </row>
    <row r="378" spans="3:20" ht="16.5" thickBot="1" x14ac:dyDescent="0.3">
      <c r="C378" s="99"/>
      <c r="D378" s="37" t="s">
        <v>7</v>
      </c>
      <c r="E378" s="37" t="s">
        <v>8</v>
      </c>
      <c r="F378" s="37" t="s">
        <v>9</v>
      </c>
      <c r="G378" s="37" t="s">
        <v>10</v>
      </c>
      <c r="H378" s="37" t="s">
        <v>11</v>
      </c>
      <c r="I378" s="37" t="s">
        <v>12</v>
      </c>
      <c r="J378" s="37" t="s">
        <v>13</v>
      </c>
      <c r="K378" s="37" t="s">
        <v>14</v>
      </c>
      <c r="L378" s="37" t="s">
        <v>15</v>
      </c>
      <c r="M378" s="37" t="s">
        <v>16</v>
      </c>
      <c r="N378" s="37" t="s">
        <v>17</v>
      </c>
      <c r="O378" s="37" t="s">
        <v>18</v>
      </c>
      <c r="P378" s="37" t="s">
        <v>19</v>
      </c>
      <c r="Q378" s="37" t="s">
        <v>20</v>
      </c>
      <c r="R378" s="37" t="s">
        <v>21</v>
      </c>
      <c r="S378" s="37" t="s">
        <v>22</v>
      </c>
      <c r="T378" s="102"/>
    </row>
    <row r="379" spans="3:20" ht="15.75" x14ac:dyDescent="0.25">
      <c r="C379" s="4" t="s">
        <v>26</v>
      </c>
      <c r="D379" s="22">
        <v>42</v>
      </c>
      <c r="E379" s="22">
        <v>50</v>
      </c>
      <c r="F379" s="22">
        <v>60</v>
      </c>
      <c r="G379" s="23">
        <f>+SUM(D379:F379)</f>
        <v>152</v>
      </c>
      <c r="H379" s="22">
        <v>47</v>
      </c>
      <c r="I379" s="17">
        <v>37</v>
      </c>
      <c r="J379" s="17">
        <v>38</v>
      </c>
      <c r="K379" s="23">
        <f>SUM(H379:J379)</f>
        <v>122</v>
      </c>
      <c r="L379" s="22"/>
      <c r="M379" s="22"/>
      <c r="N379" s="22"/>
      <c r="O379" s="23">
        <f>SUM(L379:N379)</f>
        <v>0</v>
      </c>
      <c r="P379" s="54"/>
      <c r="Q379" s="54"/>
      <c r="R379" s="54"/>
      <c r="S379" s="54">
        <f>SUM(P379:R379)</f>
        <v>0</v>
      </c>
      <c r="T379" s="23">
        <f>SUM(G379,O379,K379, S379)</f>
        <v>274</v>
      </c>
    </row>
    <row r="380" spans="3:20" ht="15.75" x14ac:dyDescent="0.25">
      <c r="C380" s="4" t="s">
        <v>51</v>
      </c>
      <c r="D380" s="22">
        <v>250</v>
      </c>
      <c r="E380" s="22">
        <v>217</v>
      </c>
      <c r="F380" s="22">
        <v>260</v>
      </c>
      <c r="G380" s="23">
        <f>+SUM(D380:F380)</f>
        <v>727</v>
      </c>
      <c r="H380" s="43">
        <v>292</v>
      </c>
      <c r="I380" s="17">
        <v>259</v>
      </c>
      <c r="J380" s="17">
        <v>248</v>
      </c>
      <c r="K380" s="23">
        <f>SUM(H380:J380)</f>
        <v>799</v>
      </c>
      <c r="L380" s="22"/>
      <c r="M380" s="22"/>
      <c r="N380" s="22"/>
      <c r="O380" s="23">
        <f>SUM(L380:N380)</f>
        <v>0</v>
      </c>
      <c r="P380" s="54"/>
      <c r="Q380" s="54"/>
      <c r="R380" s="54"/>
      <c r="S380" s="54">
        <f>SUM(P380:R380)</f>
        <v>0</v>
      </c>
      <c r="T380" s="23">
        <f>SUM(G380,O380,K380, S380)</f>
        <v>1526</v>
      </c>
    </row>
    <row r="381" spans="3:20" ht="15.75" x14ac:dyDescent="0.25">
      <c r="C381" s="4" t="s">
        <v>52</v>
      </c>
      <c r="D381" s="22">
        <v>24</v>
      </c>
      <c r="E381" s="22">
        <v>20</v>
      </c>
      <c r="F381" s="22">
        <v>25</v>
      </c>
      <c r="G381" s="23">
        <f>+SUM(D381:F381)</f>
        <v>69</v>
      </c>
      <c r="H381" s="22">
        <v>32</v>
      </c>
      <c r="I381" s="22">
        <v>31</v>
      </c>
      <c r="J381" s="22">
        <v>25</v>
      </c>
      <c r="K381" s="23">
        <f>SUM(H381:J381)</f>
        <v>88</v>
      </c>
      <c r="L381" s="22"/>
      <c r="M381" s="22"/>
      <c r="N381" s="22"/>
      <c r="O381" s="23">
        <f>SUM(L381:N381)</f>
        <v>0</v>
      </c>
      <c r="P381" s="54"/>
      <c r="Q381" s="54"/>
      <c r="R381" s="54"/>
      <c r="S381" s="54">
        <f>SUM(P381:R381)</f>
        <v>0</v>
      </c>
      <c r="T381" s="23">
        <f>SUM(G381,O381,K381, S381)</f>
        <v>157</v>
      </c>
    </row>
    <row r="382" spans="3:20" ht="15.75" x14ac:dyDescent="0.25">
      <c r="C382" s="4" t="s">
        <v>53</v>
      </c>
      <c r="D382" s="22">
        <v>3</v>
      </c>
      <c r="E382" s="22">
        <v>7</v>
      </c>
      <c r="F382" s="22">
        <v>5</v>
      </c>
      <c r="G382" s="23">
        <f>+SUM(D382:F382)</f>
        <v>15</v>
      </c>
      <c r="H382" s="22">
        <v>8</v>
      </c>
      <c r="I382" s="22">
        <v>5</v>
      </c>
      <c r="J382" s="22">
        <v>10</v>
      </c>
      <c r="K382" s="23">
        <f>SUM(H382:J382)</f>
        <v>23</v>
      </c>
      <c r="L382" s="22"/>
      <c r="M382" s="22"/>
      <c r="N382" s="22"/>
      <c r="O382" s="23">
        <f>SUM(L382:N382)</f>
        <v>0</v>
      </c>
      <c r="P382" s="54"/>
      <c r="Q382" s="54"/>
      <c r="R382" s="54"/>
      <c r="S382" s="54">
        <f>SUM(P382:R382)</f>
        <v>0</v>
      </c>
      <c r="T382" s="23">
        <f>SUM(G382,O382,K382, S382)</f>
        <v>38</v>
      </c>
    </row>
    <row r="383" spans="3:20" ht="15.75" x14ac:dyDescent="0.25">
      <c r="C383" s="4" t="s">
        <v>54</v>
      </c>
      <c r="D383" s="22">
        <v>3</v>
      </c>
      <c r="E383" s="22">
        <v>4</v>
      </c>
      <c r="F383" s="22">
        <v>0</v>
      </c>
      <c r="G383" s="23">
        <f>+SUM(D383:F383)</f>
        <v>7</v>
      </c>
      <c r="H383" s="22">
        <v>0</v>
      </c>
      <c r="I383" s="22">
        <v>0</v>
      </c>
      <c r="J383" s="22">
        <v>1</v>
      </c>
      <c r="K383" s="23">
        <f>SUM(H383:J383)</f>
        <v>1</v>
      </c>
      <c r="L383" s="22"/>
      <c r="M383" s="22"/>
      <c r="N383" s="22"/>
      <c r="O383" s="23">
        <f>SUM(L383:N383)</f>
        <v>0</v>
      </c>
      <c r="P383" s="54"/>
      <c r="Q383" s="54"/>
      <c r="R383" s="54"/>
      <c r="S383" s="54">
        <f>SUM(P383:R383)</f>
        <v>0</v>
      </c>
      <c r="T383" s="23">
        <f>SUM(G383,O383,K383, S383)</f>
        <v>8</v>
      </c>
    </row>
    <row r="384" spans="3:20" ht="15.75" x14ac:dyDescent="0.25">
      <c r="C384" s="42" t="s">
        <v>59</v>
      </c>
      <c r="D384" s="23">
        <f t="shared" ref="D384:T384" si="109">SUM(D379:D380)</f>
        <v>292</v>
      </c>
      <c r="E384" s="23">
        <f t="shared" si="109"/>
        <v>267</v>
      </c>
      <c r="F384" s="23">
        <f t="shared" si="109"/>
        <v>320</v>
      </c>
      <c r="G384" s="23">
        <f t="shared" si="109"/>
        <v>879</v>
      </c>
      <c r="H384" s="23">
        <f t="shared" si="109"/>
        <v>339</v>
      </c>
      <c r="I384" s="23">
        <f t="shared" si="109"/>
        <v>296</v>
      </c>
      <c r="J384" s="23">
        <f t="shared" si="109"/>
        <v>286</v>
      </c>
      <c r="K384" s="23">
        <f t="shared" si="109"/>
        <v>921</v>
      </c>
      <c r="L384" s="23">
        <f t="shared" si="109"/>
        <v>0</v>
      </c>
      <c r="M384" s="23">
        <f t="shared" si="109"/>
        <v>0</v>
      </c>
      <c r="N384" s="23">
        <f t="shared" si="109"/>
        <v>0</v>
      </c>
      <c r="O384" s="23">
        <f t="shared" si="109"/>
        <v>0</v>
      </c>
      <c r="P384" s="23">
        <f t="shared" si="109"/>
        <v>0</v>
      </c>
      <c r="Q384" s="23">
        <f t="shared" si="109"/>
        <v>0</v>
      </c>
      <c r="R384" s="23">
        <f t="shared" si="109"/>
        <v>0</v>
      </c>
      <c r="S384" s="23">
        <f t="shared" si="109"/>
        <v>0</v>
      </c>
      <c r="T384" s="23">
        <f t="shared" si="109"/>
        <v>1800</v>
      </c>
    </row>
    <row r="385" spans="3:20" ht="15.75" x14ac:dyDescent="0.25">
      <c r="C385" s="79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</row>
    <row r="386" spans="3:20" ht="16.5" thickBot="1" x14ac:dyDescent="0.3">
      <c r="C386" s="79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</row>
    <row r="387" spans="3:20" ht="15.75" x14ac:dyDescent="0.25">
      <c r="C387" s="103" t="s">
        <v>83</v>
      </c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5"/>
    </row>
    <row r="388" spans="3:20" ht="15.75" x14ac:dyDescent="0.25">
      <c r="C388" s="98" t="s">
        <v>61</v>
      </c>
      <c r="D388" s="100" t="s">
        <v>2</v>
      </c>
      <c r="E388" s="100"/>
      <c r="F388" s="100"/>
      <c r="G388" s="100"/>
      <c r="H388" s="100" t="s">
        <v>3</v>
      </c>
      <c r="I388" s="100"/>
      <c r="J388" s="100"/>
      <c r="K388" s="100"/>
      <c r="L388" s="100" t="s">
        <v>4</v>
      </c>
      <c r="M388" s="100"/>
      <c r="N388" s="100"/>
      <c r="O388" s="100"/>
      <c r="P388" s="100" t="s">
        <v>5</v>
      </c>
      <c r="Q388" s="100"/>
      <c r="R388" s="100"/>
      <c r="S388" s="100"/>
      <c r="T388" s="101" t="s">
        <v>6</v>
      </c>
    </row>
    <row r="389" spans="3:20" ht="16.5" thickBot="1" x14ac:dyDescent="0.3">
      <c r="C389" s="99"/>
      <c r="D389" s="37" t="s">
        <v>7</v>
      </c>
      <c r="E389" s="37" t="s">
        <v>8</v>
      </c>
      <c r="F389" s="37" t="s">
        <v>9</v>
      </c>
      <c r="G389" s="37" t="s">
        <v>10</v>
      </c>
      <c r="H389" s="37" t="s">
        <v>11</v>
      </c>
      <c r="I389" s="37" t="s">
        <v>12</v>
      </c>
      <c r="J389" s="37" t="s">
        <v>13</v>
      </c>
      <c r="K389" s="37" t="s">
        <v>14</v>
      </c>
      <c r="L389" s="37" t="s">
        <v>15</v>
      </c>
      <c r="M389" s="37" t="s">
        <v>16</v>
      </c>
      <c r="N389" s="37" t="s">
        <v>17</v>
      </c>
      <c r="O389" s="37" t="s">
        <v>18</v>
      </c>
      <c r="P389" s="37" t="s">
        <v>19</v>
      </c>
      <c r="Q389" s="37" t="s">
        <v>20</v>
      </c>
      <c r="R389" s="37" t="s">
        <v>21</v>
      </c>
      <c r="S389" s="37" t="s">
        <v>22</v>
      </c>
      <c r="T389" s="102"/>
    </row>
    <row r="390" spans="3:20" ht="15.75" x14ac:dyDescent="0.25">
      <c r="C390" s="4" t="s">
        <v>26</v>
      </c>
      <c r="D390" s="22">
        <v>15</v>
      </c>
      <c r="E390" s="22">
        <v>16</v>
      </c>
      <c r="F390" s="22">
        <v>13</v>
      </c>
      <c r="G390" s="23">
        <f>F390+E390+D390</f>
        <v>44</v>
      </c>
      <c r="H390" s="22">
        <v>22</v>
      </c>
      <c r="I390" s="17">
        <v>18</v>
      </c>
      <c r="J390" s="17">
        <v>16</v>
      </c>
      <c r="K390" s="23">
        <f>SUM(H390:J390)</f>
        <v>56</v>
      </c>
      <c r="L390" s="17"/>
      <c r="M390" s="17"/>
      <c r="N390" s="17"/>
      <c r="O390" s="23">
        <f>SUM(L390:N390)</f>
        <v>0</v>
      </c>
      <c r="P390" s="54"/>
      <c r="Q390" s="54"/>
      <c r="R390" s="54"/>
      <c r="S390" s="54">
        <f>SUM(P390:R390)</f>
        <v>0</v>
      </c>
      <c r="T390" s="23">
        <f>SUM(G390,O390,K390, S390)</f>
        <v>100</v>
      </c>
    </row>
    <row r="391" spans="3:20" ht="15.75" x14ac:dyDescent="0.25">
      <c r="C391" s="4" t="s">
        <v>51</v>
      </c>
      <c r="D391" s="22">
        <v>96</v>
      </c>
      <c r="E391" s="22">
        <v>65</v>
      </c>
      <c r="F391" s="22">
        <v>77</v>
      </c>
      <c r="G391" s="23">
        <f>F391+E391+D391</f>
        <v>238</v>
      </c>
      <c r="H391" s="44">
        <v>74</v>
      </c>
      <c r="I391" s="17">
        <v>77</v>
      </c>
      <c r="J391" s="17">
        <v>82</v>
      </c>
      <c r="K391" s="23">
        <f>SUM(H391:J391)</f>
        <v>233</v>
      </c>
      <c r="L391" s="24"/>
      <c r="M391" s="24"/>
      <c r="N391" s="24"/>
      <c r="O391" s="23">
        <f>SUM(L391:N391)</f>
        <v>0</v>
      </c>
      <c r="P391" s="54"/>
      <c r="Q391" s="54"/>
      <c r="R391" s="54"/>
      <c r="S391" s="54">
        <f>SUM(P391:R391)</f>
        <v>0</v>
      </c>
      <c r="T391" s="23">
        <f>SUM(G391,O391,K391, S391)</f>
        <v>471</v>
      </c>
    </row>
    <row r="392" spans="3:20" ht="15.75" x14ac:dyDescent="0.25">
      <c r="C392" s="4" t="s">
        <v>52</v>
      </c>
      <c r="D392" s="22">
        <v>14</v>
      </c>
      <c r="E392" s="22">
        <v>12</v>
      </c>
      <c r="F392" s="22">
        <v>14</v>
      </c>
      <c r="G392" s="23">
        <f>F392+E392+D392</f>
        <v>40</v>
      </c>
      <c r="H392" s="22">
        <v>15</v>
      </c>
      <c r="I392" s="22">
        <v>7</v>
      </c>
      <c r="J392" s="22">
        <v>10</v>
      </c>
      <c r="K392" s="23">
        <f>SUM(H392:J392)</f>
        <v>32</v>
      </c>
      <c r="L392" s="17"/>
      <c r="M392" s="17"/>
      <c r="N392" s="17"/>
      <c r="O392" s="23">
        <f>SUM(L392:N392)</f>
        <v>0</v>
      </c>
      <c r="P392" s="54"/>
      <c r="Q392" s="54"/>
      <c r="R392" s="54"/>
      <c r="S392" s="54">
        <f>SUM(P392:R392)</f>
        <v>0</v>
      </c>
      <c r="T392" s="23">
        <f>SUM(G392,O392,K392, S392)</f>
        <v>72</v>
      </c>
    </row>
    <row r="393" spans="3:20" ht="15.75" x14ac:dyDescent="0.25">
      <c r="C393" s="4" t="s">
        <v>53</v>
      </c>
      <c r="D393" s="22">
        <v>0</v>
      </c>
      <c r="E393" s="22">
        <v>2</v>
      </c>
      <c r="F393" s="22">
        <v>2</v>
      </c>
      <c r="G393" s="23">
        <f>F393+E393+D393</f>
        <v>4</v>
      </c>
      <c r="H393" s="22">
        <v>1</v>
      </c>
      <c r="I393" s="22">
        <v>0</v>
      </c>
      <c r="J393" s="22">
        <v>3</v>
      </c>
      <c r="K393" s="23">
        <f>SUM(H393:J393)</f>
        <v>4</v>
      </c>
      <c r="L393" s="24"/>
      <c r="M393" s="24"/>
      <c r="N393" s="24"/>
      <c r="O393" s="23">
        <f>SUM(L393:N393)</f>
        <v>0</v>
      </c>
      <c r="P393" s="55"/>
      <c r="Q393" s="55"/>
      <c r="R393" s="55"/>
      <c r="S393" s="54">
        <f>SUM(P393:R393)</f>
        <v>0</v>
      </c>
      <c r="T393" s="23">
        <f>SUM(G393,O393,K393, S393)</f>
        <v>8</v>
      </c>
    </row>
    <row r="394" spans="3:20" ht="15.75" x14ac:dyDescent="0.25">
      <c r="C394" s="4" t="s">
        <v>54</v>
      </c>
      <c r="D394" s="22">
        <v>0</v>
      </c>
      <c r="E394" s="22">
        <v>1</v>
      </c>
      <c r="F394" s="22">
        <v>0</v>
      </c>
      <c r="G394" s="23">
        <f>F394+E394+D394</f>
        <v>1</v>
      </c>
      <c r="H394" s="22">
        <v>0</v>
      </c>
      <c r="I394" s="22">
        <v>1</v>
      </c>
      <c r="J394" s="22">
        <v>0</v>
      </c>
      <c r="K394" s="23">
        <f>SUM(H394:J394)</f>
        <v>1</v>
      </c>
      <c r="L394" s="17"/>
      <c r="M394" s="17"/>
      <c r="N394" s="17"/>
      <c r="O394" s="23">
        <f>SUM(L394:N394)</f>
        <v>0</v>
      </c>
      <c r="P394" s="54"/>
      <c r="Q394" s="54"/>
      <c r="R394" s="54"/>
      <c r="S394" s="54">
        <f>SUM(P394:R394)</f>
        <v>0</v>
      </c>
      <c r="T394" s="23">
        <f>SUM(G394,O394,K394, S394)</f>
        <v>2</v>
      </c>
    </row>
    <row r="395" spans="3:20" ht="15.75" x14ac:dyDescent="0.25">
      <c r="C395" s="42" t="s">
        <v>59</v>
      </c>
      <c r="D395" s="23">
        <f t="shared" ref="D395:T395" si="110">SUM(D390:D391)</f>
        <v>111</v>
      </c>
      <c r="E395" s="23">
        <f t="shared" si="110"/>
        <v>81</v>
      </c>
      <c r="F395" s="23">
        <f t="shared" si="110"/>
        <v>90</v>
      </c>
      <c r="G395" s="23">
        <f t="shared" si="110"/>
        <v>282</v>
      </c>
      <c r="H395" s="23">
        <f t="shared" si="110"/>
        <v>96</v>
      </c>
      <c r="I395" s="23">
        <f t="shared" si="110"/>
        <v>95</v>
      </c>
      <c r="J395" s="23">
        <f t="shared" si="110"/>
        <v>98</v>
      </c>
      <c r="K395" s="23">
        <f t="shared" si="110"/>
        <v>289</v>
      </c>
      <c r="L395" s="23">
        <f t="shared" si="110"/>
        <v>0</v>
      </c>
      <c r="M395" s="23">
        <f t="shared" si="110"/>
        <v>0</v>
      </c>
      <c r="N395" s="23">
        <f t="shared" si="110"/>
        <v>0</v>
      </c>
      <c r="O395" s="23">
        <f t="shared" si="110"/>
        <v>0</v>
      </c>
      <c r="P395" s="23">
        <f t="shared" si="110"/>
        <v>0</v>
      </c>
      <c r="Q395" s="23">
        <f t="shared" si="110"/>
        <v>0</v>
      </c>
      <c r="R395" s="23">
        <f t="shared" si="110"/>
        <v>0</v>
      </c>
      <c r="S395" s="23">
        <f t="shared" si="110"/>
        <v>0</v>
      </c>
      <c r="T395" s="23">
        <f t="shared" si="110"/>
        <v>571</v>
      </c>
    </row>
    <row r="396" spans="3:20" ht="15.75" x14ac:dyDescent="0.25">
      <c r="C396" s="79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</row>
    <row r="398" spans="3:20" ht="15.75" thickBot="1" x14ac:dyDescent="0.3"/>
    <row r="399" spans="3:20" ht="15.75" x14ac:dyDescent="0.25">
      <c r="C399" s="103" t="s">
        <v>84</v>
      </c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5"/>
    </row>
    <row r="400" spans="3:20" ht="15.75" x14ac:dyDescent="0.25">
      <c r="C400" s="98" t="s">
        <v>61</v>
      </c>
      <c r="D400" s="100" t="s">
        <v>2</v>
      </c>
      <c r="E400" s="100"/>
      <c r="F400" s="100"/>
      <c r="G400" s="100"/>
      <c r="H400" s="100" t="s">
        <v>3</v>
      </c>
      <c r="I400" s="100"/>
      <c r="J400" s="100"/>
      <c r="K400" s="100"/>
      <c r="L400" s="100" t="s">
        <v>4</v>
      </c>
      <c r="M400" s="100"/>
      <c r="N400" s="100"/>
      <c r="O400" s="100"/>
      <c r="P400" s="100" t="s">
        <v>5</v>
      </c>
      <c r="Q400" s="100"/>
      <c r="R400" s="100"/>
      <c r="S400" s="100"/>
      <c r="T400" s="101" t="s">
        <v>6</v>
      </c>
    </row>
    <row r="401" spans="3:20" ht="16.5" thickBot="1" x14ac:dyDescent="0.3">
      <c r="C401" s="99"/>
      <c r="D401" s="37" t="s">
        <v>7</v>
      </c>
      <c r="E401" s="37" t="s">
        <v>8</v>
      </c>
      <c r="F401" s="37" t="s">
        <v>9</v>
      </c>
      <c r="G401" s="37" t="s">
        <v>10</v>
      </c>
      <c r="H401" s="37" t="s">
        <v>11</v>
      </c>
      <c r="I401" s="37" t="s">
        <v>12</v>
      </c>
      <c r="J401" s="37" t="s">
        <v>13</v>
      </c>
      <c r="K401" s="37" t="s">
        <v>14</v>
      </c>
      <c r="L401" s="37" t="s">
        <v>15</v>
      </c>
      <c r="M401" s="37" t="s">
        <v>16</v>
      </c>
      <c r="N401" s="37" t="s">
        <v>17</v>
      </c>
      <c r="O401" s="37" t="s">
        <v>18</v>
      </c>
      <c r="P401" s="37" t="s">
        <v>19</v>
      </c>
      <c r="Q401" s="37" t="s">
        <v>20</v>
      </c>
      <c r="R401" s="37" t="s">
        <v>21</v>
      </c>
      <c r="S401" s="37" t="s">
        <v>22</v>
      </c>
      <c r="T401" s="102"/>
    </row>
    <row r="402" spans="3:20" ht="15.75" x14ac:dyDescent="0.25">
      <c r="C402" s="4" t="s">
        <v>24</v>
      </c>
      <c r="D402" s="22">
        <v>172</v>
      </c>
      <c r="E402" s="22">
        <v>149</v>
      </c>
      <c r="F402" s="22">
        <v>202</v>
      </c>
      <c r="G402" s="23">
        <f>+SUM(D402:F402)</f>
        <v>523</v>
      </c>
      <c r="H402" s="22">
        <v>168</v>
      </c>
      <c r="I402" s="22">
        <v>182</v>
      </c>
      <c r="J402" s="22">
        <v>208</v>
      </c>
      <c r="K402" s="23">
        <f>SUM(H402:J402)</f>
        <v>558</v>
      </c>
      <c r="L402" s="22"/>
      <c r="M402" s="22"/>
      <c r="N402" s="22"/>
      <c r="O402" s="23">
        <f>SUM(L402:N402)</f>
        <v>0</v>
      </c>
      <c r="P402" s="54"/>
      <c r="Q402" s="54"/>
      <c r="R402" s="54"/>
      <c r="S402" s="54">
        <f>SUM(P402:R402)</f>
        <v>0</v>
      </c>
      <c r="T402" s="23">
        <f>SUM(G402,O402,K402, S402)</f>
        <v>1081</v>
      </c>
    </row>
    <row r="403" spans="3:20" ht="15.75" x14ac:dyDescent="0.25">
      <c r="C403" s="4" t="s">
        <v>85</v>
      </c>
      <c r="D403" s="22">
        <v>912</v>
      </c>
      <c r="E403" s="22">
        <v>652</v>
      </c>
      <c r="F403" s="22">
        <v>644</v>
      </c>
      <c r="G403" s="23">
        <f>+SUM(D403:F403)</f>
        <v>2208</v>
      </c>
      <c r="H403" s="22">
        <v>617</v>
      </c>
      <c r="I403" s="22">
        <v>422</v>
      </c>
      <c r="J403" s="22">
        <v>481</v>
      </c>
      <c r="K403" s="23">
        <f>SUM(H403:J403)</f>
        <v>1520</v>
      </c>
      <c r="L403" s="22"/>
      <c r="M403" s="22"/>
      <c r="N403" s="22"/>
      <c r="O403" s="23">
        <f>SUM(L403:N403)</f>
        <v>0</v>
      </c>
      <c r="P403" s="54"/>
      <c r="Q403" s="54"/>
      <c r="R403" s="54"/>
      <c r="S403" s="54">
        <f>SUM(P403:R403)</f>
        <v>0</v>
      </c>
      <c r="T403" s="23">
        <f>SUM(G403,O403,K403, S403)</f>
        <v>3728</v>
      </c>
    </row>
    <row r="404" spans="3:20" ht="15.75" x14ac:dyDescent="0.25">
      <c r="C404" s="4" t="s">
        <v>26</v>
      </c>
      <c r="D404" s="22">
        <v>13</v>
      </c>
      <c r="E404" s="22">
        <v>12</v>
      </c>
      <c r="F404" s="22">
        <v>27</v>
      </c>
      <c r="G404" s="23">
        <f>+SUM(D404:F404)</f>
        <v>52</v>
      </c>
      <c r="H404" s="22">
        <v>37</v>
      </c>
      <c r="I404" s="22">
        <v>35</v>
      </c>
      <c r="J404" s="22">
        <v>38</v>
      </c>
      <c r="K404" s="23">
        <f>SUM(H404:J404)</f>
        <v>110</v>
      </c>
      <c r="L404" s="22"/>
      <c r="M404" s="22"/>
      <c r="N404" s="22"/>
      <c r="O404" s="23">
        <f>SUM(L404:N404)</f>
        <v>0</v>
      </c>
      <c r="P404" s="54"/>
      <c r="Q404" s="54"/>
      <c r="R404" s="54"/>
      <c r="S404" s="54">
        <f>SUM(P404:R404)</f>
        <v>0</v>
      </c>
      <c r="T404" s="23">
        <f>SUM(G404,O404,K404, S404)</f>
        <v>162</v>
      </c>
    </row>
    <row r="405" spans="3:20" ht="15.75" x14ac:dyDescent="0.25">
      <c r="C405" s="4" t="s">
        <v>86</v>
      </c>
      <c r="D405" s="22">
        <v>50</v>
      </c>
      <c r="E405" s="22">
        <v>36</v>
      </c>
      <c r="F405" s="22">
        <v>54</v>
      </c>
      <c r="G405" s="23">
        <f>+SUM(D405:F405)</f>
        <v>140</v>
      </c>
      <c r="H405" s="22">
        <v>19</v>
      </c>
      <c r="I405" s="22">
        <v>15</v>
      </c>
      <c r="J405" s="22">
        <v>21</v>
      </c>
      <c r="K405" s="23">
        <f>SUM(H405:J405)</f>
        <v>55</v>
      </c>
      <c r="L405" s="22"/>
      <c r="M405" s="22"/>
      <c r="N405" s="22"/>
      <c r="O405" s="23">
        <f>SUM(L405:N405)</f>
        <v>0</v>
      </c>
      <c r="P405" s="56"/>
      <c r="Q405" s="56"/>
      <c r="R405" s="56"/>
      <c r="S405" s="54">
        <f>SUM(P405:R405)</f>
        <v>0</v>
      </c>
      <c r="T405" s="23">
        <f>SUM(G405,O405,K405, S405)</f>
        <v>195</v>
      </c>
    </row>
    <row r="406" spans="3:20" ht="15.75" x14ac:dyDescent="0.25">
      <c r="C406" s="42" t="s">
        <v>59</v>
      </c>
      <c r="D406" s="23">
        <f t="shared" ref="D406:T406" si="111">SUM(D402:D405)</f>
        <v>1147</v>
      </c>
      <c r="E406" s="23">
        <f t="shared" si="111"/>
        <v>849</v>
      </c>
      <c r="F406" s="23">
        <f t="shared" si="111"/>
        <v>927</v>
      </c>
      <c r="G406" s="23">
        <f t="shared" si="111"/>
        <v>2923</v>
      </c>
      <c r="H406" s="23">
        <f t="shared" si="111"/>
        <v>841</v>
      </c>
      <c r="I406" s="23">
        <f t="shared" si="111"/>
        <v>654</v>
      </c>
      <c r="J406" s="23">
        <f t="shared" si="111"/>
        <v>748</v>
      </c>
      <c r="K406" s="23">
        <f t="shared" si="111"/>
        <v>2243</v>
      </c>
      <c r="L406" s="23">
        <f t="shared" si="111"/>
        <v>0</v>
      </c>
      <c r="M406" s="23">
        <f t="shared" si="111"/>
        <v>0</v>
      </c>
      <c r="N406" s="23">
        <f t="shared" si="111"/>
        <v>0</v>
      </c>
      <c r="O406" s="23">
        <f t="shared" si="111"/>
        <v>0</v>
      </c>
      <c r="P406" s="23">
        <f t="shared" si="111"/>
        <v>0</v>
      </c>
      <c r="Q406" s="23">
        <f t="shared" si="111"/>
        <v>0</v>
      </c>
      <c r="R406" s="23">
        <f t="shared" si="111"/>
        <v>0</v>
      </c>
      <c r="S406" s="23">
        <f t="shared" si="111"/>
        <v>0</v>
      </c>
      <c r="T406" s="23">
        <f t="shared" si="111"/>
        <v>5166</v>
      </c>
    </row>
    <row r="590" ht="17.25" customHeight="1" x14ac:dyDescent="0.25"/>
  </sheetData>
  <mergeCells count="147">
    <mergeCell ref="C38:T38"/>
    <mergeCell ref="D39:G39"/>
    <mergeCell ref="H39:K39"/>
    <mergeCell ref="L39:O39"/>
    <mergeCell ref="P39:S39"/>
    <mergeCell ref="T39:T40"/>
    <mergeCell ref="C71:C72"/>
    <mergeCell ref="C4:T4"/>
    <mergeCell ref="T5:T6"/>
    <mergeCell ref="D5:G5"/>
    <mergeCell ref="H5:K5"/>
    <mergeCell ref="L5:O5"/>
    <mergeCell ref="P5:S5"/>
    <mergeCell ref="C5:C6"/>
    <mergeCell ref="C39:C40"/>
    <mergeCell ref="C70:T70"/>
    <mergeCell ref="C84:T84"/>
    <mergeCell ref="D85:G85"/>
    <mergeCell ref="H85:K85"/>
    <mergeCell ref="L85:O85"/>
    <mergeCell ref="P85:S85"/>
    <mergeCell ref="T85:T86"/>
    <mergeCell ref="C85:C86"/>
    <mergeCell ref="C99:C100"/>
    <mergeCell ref="D71:G71"/>
    <mergeCell ref="H71:K71"/>
    <mergeCell ref="L71:O71"/>
    <mergeCell ref="P71:S71"/>
    <mergeCell ref="T71:T72"/>
    <mergeCell ref="C112:T112"/>
    <mergeCell ref="D113:G113"/>
    <mergeCell ref="H113:K113"/>
    <mergeCell ref="L113:O113"/>
    <mergeCell ref="P113:S113"/>
    <mergeCell ref="T113:T114"/>
    <mergeCell ref="C113:C114"/>
    <mergeCell ref="C132:C133"/>
    <mergeCell ref="C98:T98"/>
    <mergeCell ref="D99:G99"/>
    <mergeCell ref="H99:K99"/>
    <mergeCell ref="L99:O99"/>
    <mergeCell ref="P99:S99"/>
    <mergeCell ref="T99:T100"/>
    <mergeCell ref="C156:T156"/>
    <mergeCell ref="D157:G157"/>
    <mergeCell ref="H157:K157"/>
    <mergeCell ref="L157:O157"/>
    <mergeCell ref="P157:S157"/>
    <mergeCell ref="T157:T158"/>
    <mergeCell ref="C157:C158"/>
    <mergeCell ref="C177:C178"/>
    <mergeCell ref="C131:T131"/>
    <mergeCell ref="D132:G132"/>
    <mergeCell ref="H132:K132"/>
    <mergeCell ref="L132:O132"/>
    <mergeCell ref="P132:S132"/>
    <mergeCell ref="T132:T133"/>
    <mergeCell ref="C198:T198"/>
    <mergeCell ref="D199:G199"/>
    <mergeCell ref="H199:K199"/>
    <mergeCell ref="L199:O199"/>
    <mergeCell ref="P199:S199"/>
    <mergeCell ref="T199:T200"/>
    <mergeCell ref="C199:C200"/>
    <mergeCell ref="C221:C222"/>
    <mergeCell ref="C176:T176"/>
    <mergeCell ref="D177:G177"/>
    <mergeCell ref="H177:K177"/>
    <mergeCell ref="L177:O177"/>
    <mergeCell ref="P177:S177"/>
    <mergeCell ref="T177:T178"/>
    <mergeCell ref="C238:T238"/>
    <mergeCell ref="D239:G239"/>
    <mergeCell ref="H239:K239"/>
    <mergeCell ref="L239:O239"/>
    <mergeCell ref="P239:S239"/>
    <mergeCell ref="T239:T240"/>
    <mergeCell ref="C239:C240"/>
    <mergeCell ref="C260:C261"/>
    <mergeCell ref="C220:T220"/>
    <mergeCell ref="D221:G221"/>
    <mergeCell ref="H221:K221"/>
    <mergeCell ref="L221:O221"/>
    <mergeCell ref="P221:S221"/>
    <mergeCell ref="T221:T222"/>
    <mergeCell ref="C278:T278"/>
    <mergeCell ref="D279:G279"/>
    <mergeCell ref="H279:K279"/>
    <mergeCell ref="L279:O279"/>
    <mergeCell ref="P279:S279"/>
    <mergeCell ref="T279:T280"/>
    <mergeCell ref="C279:C280"/>
    <mergeCell ref="C299:C300"/>
    <mergeCell ref="C259:T259"/>
    <mergeCell ref="D260:G260"/>
    <mergeCell ref="H260:K260"/>
    <mergeCell ref="L260:O260"/>
    <mergeCell ref="P260:S260"/>
    <mergeCell ref="T260:T261"/>
    <mergeCell ref="C317:T317"/>
    <mergeCell ref="D318:G318"/>
    <mergeCell ref="H318:K318"/>
    <mergeCell ref="L318:O318"/>
    <mergeCell ref="P318:S318"/>
    <mergeCell ref="T318:T319"/>
    <mergeCell ref="C318:C319"/>
    <mergeCell ref="C358:C359"/>
    <mergeCell ref="C298:T298"/>
    <mergeCell ref="D299:G299"/>
    <mergeCell ref="H299:K299"/>
    <mergeCell ref="L299:O299"/>
    <mergeCell ref="P299:S299"/>
    <mergeCell ref="T299:T300"/>
    <mergeCell ref="C338:T338"/>
    <mergeCell ref="C339:C340"/>
    <mergeCell ref="D339:G339"/>
    <mergeCell ref="H339:K339"/>
    <mergeCell ref="L339:O339"/>
    <mergeCell ref="P339:S339"/>
    <mergeCell ref="T339:T340"/>
    <mergeCell ref="C376:T376"/>
    <mergeCell ref="D377:G377"/>
    <mergeCell ref="H377:K377"/>
    <mergeCell ref="L377:O377"/>
    <mergeCell ref="P377:S377"/>
    <mergeCell ref="T377:T378"/>
    <mergeCell ref="C377:C378"/>
    <mergeCell ref="C387:T387"/>
    <mergeCell ref="C357:T357"/>
    <mergeCell ref="D358:G358"/>
    <mergeCell ref="H358:K358"/>
    <mergeCell ref="L358:O358"/>
    <mergeCell ref="P358:S358"/>
    <mergeCell ref="T358:T359"/>
    <mergeCell ref="C388:C389"/>
    <mergeCell ref="D388:G388"/>
    <mergeCell ref="H388:K388"/>
    <mergeCell ref="L388:O388"/>
    <mergeCell ref="P388:S388"/>
    <mergeCell ref="T388:T389"/>
    <mergeCell ref="C399:T399"/>
    <mergeCell ref="D400:G400"/>
    <mergeCell ref="H400:K400"/>
    <mergeCell ref="L400:O400"/>
    <mergeCell ref="P400:S400"/>
    <mergeCell ref="T400:T401"/>
    <mergeCell ref="C400:C401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67"/>
  <sheetViews>
    <sheetView showGridLines="0" view="pageBreakPreview" topLeftCell="B1" zoomScale="78" zoomScaleNormal="50" zoomScaleSheetLayoutView="78" workbookViewId="0">
      <selection activeCell="R30" sqref="R30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7" customWidth="1"/>
    <col min="4" max="4" width="8.85546875" customWidth="1"/>
    <col min="5" max="5" width="7.5703125" customWidth="1"/>
    <col min="6" max="6" width="11.42578125" customWidth="1"/>
    <col min="7" max="7" width="6.7109375" customWidth="1"/>
    <col min="8" max="8" width="6.85546875" customWidth="1"/>
    <col min="9" max="9" width="6.5703125" customWidth="1"/>
    <col min="10" max="10" width="11.42578125" customWidth="1"/>
    <col min="11" max="11" width="5.7109375" hidden="1" customWidth="1"/>
    <col min="12" max="12" width="8.140625" hidden="1" customWidth="1"/>
    <col min="13" max="13" width="13.140625" hidden="1" customWidth="1"/>
    <col min="14" max="14" width="13.42578125" customWidth="1"/>
    <col min="15" max="15" width="9.28515625" hidden="1" customWidth="1"/>
    <col min="16" max="16" width="12.140625" hidden="1" customWidth="1"/>
    <col min="17" max="17" width="11" hidden="1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03" t="s">
        <v>87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5"/>
    </row>
    <row r="9" spans="2:19" ht="15.75" x14ac:dyDescent="0.25">
      <c r="B9" s="98" t="s">
        <v>1</v>
      </c>
      <c r="C9" s="100" t="s">
        <v>2</v>
      </c>
      <c r="D9" s="100"/>
      <c r="E9" s="100"/>
      <c r="F9" s="100"/>
      <c r="G9" s="100" t="s">
        <v>3</v>
      </c>
      <c r="H9" s="100"/>
      <c r="I9" s="100"/>
      <c r="J9" s="100"/>
      <c r="K9" s="100" t="s">
        <v>4</v>
      </c>
      <c r="L9" s="100"/>
      <c r="M9" s="100"/>
      <c r="N9" s="100"/>
      <c r="O9" s="100" t="s">
        <v>5</v>
      </c>
      <c r="P9" s="100"/>
      <c r="Q9" s="100"/>
      <c r="R9" s="100"/>
      <c r="S9" s="101" t="s">
        <v>6</v>
      </c>
    </row>
    <row r="10" spans="2:19" ht="16.5" thickBot="1" x14ac:dyDescent="0.3">
      <c r="B10" s="99"/>
      <c r="C10" s="37" t="s">
        <v>7</v>
      </c>
      <c r="D10" s="37" t="s">
        <v>8</v>
      </c>
      <c r="E10" s="37" t="s">
        <v>9</v>
      </c>
      <c r="F10" s="37" t="s">
        <v>10</v>
      </c>
      <c r="G10" s="37" t="s">
        <v>11</v>
      </c>
      <c r="H10" s="37" t="s">
        <v>12</v>
      </c>
      <c r="I10" s="37" t="s">
        <v>13</v>
      </c>
      <c r="J10" s="37" t="s">
        <v>14</v>
      </c>
      <c r="K10" s="37" t="s">
        <v>15</v>
      </c>
      <c r="L10" s="37" t="s">
        <v>16</v>
      </c>
      <c r="M10" s="37" t="s">
        <v>17</v>
      </c>
      <c r="N10" s="37" t="s">
        <v>18</v>
      </c>
      <c r="O10" s="37" t="s">
        <v>19</v>
      </c>
      <c r="P10" s="37" t="s">
        <v>20</v>
      </c>
      <c r="Q10" s="37" t="s">
        <v>21</v>
      </c>
      <c r="R10" s="37" t="s">
        <v>22</v>
      </c>
      <c r="S10" s="102"/>
    </row>
    <row r="11" spans="2:19" s="29" customFormat="1" ht="15.75" x14ac:dyDescent="0.25">
      <c r="B11" s="20" t="s">
        <v>88</v>
      </c>
      <c r="C11" s="16">
        <v>31</v>
      </c>
      <c r="D11" s="16">
        <v>10</v>
      </c>
      <c r="E11" s="16">
        <v>114</v>
      </c>
      <c r="F11" s="14">
        <f>E11+D11+C11</f>
        <v>155</v>
      </c>
      <c r="G11" s="16">
        <v>1</v>
      </c>
      <c r="H11" s="16">
        <v>5</v>
      </c>
      <c r="I11" s="16">
        <v>1</v>
      </c>
      <c r="J11" s="14">
        <f>G11+H11+I11</f>
        <v>7</v>
      </c>
      <c r="K11" s="16"/>
      <c r="L11" s="16"/>
      <c r="M11" s="16"/>
      <c r="N11" s="14">
        <f>SUM(K11:M11)</f>
        <v>0</v>
      </c>
      <c r="O11" s="16"/>
      <c r="P11" s="16"/>
      <c r="Q11" s="16"/>
      <c r="R11" s="14">
        <f>SUM(O11:Q11)</f>
        <v>0</v>
      </c>
      <c r="S11" s="14">
        <f>R11+N11+J11+F11</f>
        <v>162</v>
      </c>
    </row>
    <row r="12" spans="2:19" s="29" customFormat="1" ht="15.75" x14ac:dyDescent="0.25">
      <c r="B12" s="4" t="s">
        <v>89</v>
      </c>
      <c r="C12" s="13">
        <v>6055</v>
      </c>
      <c r="D12" s="13">
        <v>5920</v>
      </c>
      <c r="E12" s="13">
        <v>6002</v>
      </c>
      <c r="F12" s="23">
        <f>E12+D12+C12</f>
        <v>17977</v>
      </c>
      <c r="G12" s="13">
        <v>5461</v>
      </c>
      <c r="H12" s="13">
        <v>5120</v>
      </c>
      <c r="I12" s="13">
        <v>4886</v>
      </c>
      <c r="J12" s="23">
        <f>G12+H12+I12</f>
        <v>15467</v>
      </c>
      <c r="K12" s="13"/>
      <c r="L12" s="13"/>
      <c r="M12" s="13"/>
      <c r="N12" s="14">
        <f>SUM(K12:M12)</f>
        <v>0</v>
      </c>
      <c r="O12" s="13"/>
      <c r="P12" s="13"/>
      <c r="Q12" s="13"/>
      <c r="R12" s="14">
        <f>SUM(O12:Q12)</f>
        <v>0</v>
      </c>
      <c r="S12" s="23">
        <f>R12+N12+J12+F12</f>
        <v>33444</v>
      </c>
    </row>
    <row r="13" spans="2:19" s="29" customFormat="1" ht="15.75" x14ac:dyDescent="0.25">
      <c r="B13" s="4" t="s">
        <v>90</v>
      </c>
      <c r="C13" s="13">
        <v>2</v>
      </c>
      <c r="D13" s="13">
        <v>1</v>
      </c>
      <c r="E13" s="13">
        <v>1</v>
      </c>
      <c r="F13" s="23">
        <f>E13+D13+C13</f>
        <v>4</v>
      </c>
      <c r="G13" s="13">
        <v>1</v>
      </c>
      <c r="H13" s="13">
        <v>3</v>
      </c>
      <c r="I13" s="13">
        <v>4</v>
      </c>
      <c r="J13" s="23">
        <f>G13+H13+I13</f>
        <v>8</v>
      </c>
      <c r="K13" s="13"/>
      <c r="L13" s="13"/>
      <c r="M13" s="13"/>
      <c r="N13" s="14">
        <f>SUM(K13:M13)</f>
        <v>0</v>
      </c>
      <c r="O13" s="13"/>
      <c r="P13" s="13"/>
      <c r="Q13" s="13"/>
      <c r="R13" s="14">
        <f>SUM(O13:Q13)</f>
        <v>0</v>
      </c>
      <c r="S13" s="23">
        <f>R13+N13+J13+F13</f>
        <v>12</v>
      </c>
    </row>
    <row r="14" spans="2:19" ht="15.75" x14ac:dyDescent="0.25">
      <c r="B14" s="4" t="s">
        <v>91</v>
      </c>
      <c r="C14" s="13">
        <v>87</v>
      </c>
      <c r="D14" s="13">
        <v>22</v>
      </c>
      <c r="E14" s="13">
        <v>42</v>
      </c>
      <c r="F14" s="23">
        <f>E14+D14+C14</f>
        <v>151</v>
      </c>
      <c r="G14" s="13">
        <v>7</v>
      </c>
      <c r="H14" s="13">
        <v>6</v>
      </c>
      <c r="I14" s="13">
        <v>34</v>
      </c>
      <c r="J14" s="23">
        <f>G14+H14+I14</f>
        <v>47</v>
      </c>
      <c r="K14" s="13"/>
      <c r="L14" s="13"/>
      <c r="M14" s="13"/>
      <c r="N14" s="14">
        <f>SUM(K14:M14)</f>
        <v>0</v>
      </c>
      <c r="O14" s="13"/>
      <c r="P14" s="13"/>
      <c r="Q14" s="13"/>
      <c r="R14" s="14">
        <f>SUM(O14:Q14)</f>
        <v>0</v>
      </c>
      <c r="S14" s="23">
        <f>R14+N14+J14+F14</f>
        <v>198</v>
      </c>
    </row>
    <row r="15" spans="2:19" ht="15.75" x14ac:dyDescent="0.25">
      <c r="B15" s="4" t="s">
        <v>92</v>
      </c>
      <c r="C15" s="13">
        <v>4678</v>
      </c>
      <c r="D15" s="13">
        <v>0</v>
      </c>
      <c r="E15" s="13">
        <v>19362</v>
      </c>
      <c r="F15" s="23">
        <f>E15+D15+C15</f>
        <v>24040</v>
      </c>
      <c r="G15" s="13">
        <v>0</v>
      </c>
      <c r="H15" s="13">
        <v>0</v>
      </c>
      <c r="I15" s="13">
        <v>0</v>
      </c>
      <c r="J15" s="23">
        <f>G15+H15+I15</f>
        <v>0</v>
      </c>
      <c r="K15" s="13"/>
      <c r="L15" s="13"/>
      <c r="M15" s="13"/>
      <c r="N15" s="14">
        <f>SUM(K15:M15)</f>
        <v>0</v>
      </c>
      <c r="O15" s="13"/>
      <c r="P15" s="13"/>
      <c r="Q15" s="13"/>
      <c r="R15" s="14">
        <f>SUM(O15:Q15)</f>
        <v>0</v>
      </c>
      <c r="S15" s="23">
        <f>R15+N15+J15+F15</f>
        <v>24040</v>
      </c>
    </row>
    <row r="16" spans="2:19" ht="15.75" x14ac:dyDescent="0.25">
      <c r="B16" s="42" t="s">
        <v>6</v>
      </c>
      <c r="C16" s="23">
        <f t="shared" ref="C16:S16" si="0">SUM(C11:C15)</f>
        <v>10853</v>
      </c>
      <c r="D16" s="23">
        <f t="shared" si="0"/>
        <v>5953</v>
      </c>
      <c r="E16" s="23">
        <f t="shared" si="0"/>
        <v>25521</v>
      </c>
      <c r="F16" s="23">
        <f t="shared" si="0"/>
        <v>42327</v>
      </c>
      <c r="G16" s="23">
        <f t="shared" si="0"/>
        <v>5470</v>
      </c>
      <c r="H16" s="23">
        <f t="shared" si="0"/>
        <v>5134</v>
      </c>
      <c r="I16" s="23">
        <f t="shared" si="0"/>
        <v>4925</v>
      </c>
      <c r="J16" s="23">
        <f t="shared" si="0"/>
        <v>15529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f t="shared" si="0"/>
        <v>0</v>
      </c>
      <c r="O16" s="23">
        <f t="shared" si="0"/>
        <v>0</v>
      </c>
      <c r="P16" s="23">
        <f t="shared" si="0"/>
        <v>0</v>
      </c>
      <c r="Q16" s="23">
        <f t="shared" si="0"/>
        <v>0</v>
      </c>
      <c r="R16" s="23">
        <f t="shared" si="0"/>
        <v>0</v>
      </c>
      <c r="S16" s="23">
        <f t="shared" si="0"/>
        <v>57856</v>
      </c>
    </row>
    <row r="17" spans="2:19" ht="15.75" x14ac:dyDescent="0.25">
      <c r="B17" s="7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21" spans="2:19" x14ac:dyDescent="0.25">
      <c r="N21" s="1"/>
      <c r="O21" s="1"/>
    </row>
    <row r="22" spans="2:19" x14ac:dyDescent="0.25">
      <c r="N22" s="1"/>
      <c r="O22" s="1"/>
    </row>
    <row r="23" spans="2:19" x14ac:dyDescent="0.25">
      <c r="N23" s="1"/>
      <c r="O23" s="1"/>
    </row>
    <row r="24" spans="2:19" x14ac:dyDescent="0.25">
      <c r="N24" s="1"/>
      <c r="O24" s="1"/>
    </row>
    <row r="25" spans="2:19" x14ac:dyDescent="0.25">
      <c r="N25" s="1"/>
      <c r="O25" s="1"/>
    </row>
    <row r="26" spans="2:19" x14ac:dyDescent="0.25">
      <c r="N26" s="1"/>
      <c r="O26" s="1"/>
    </row>
    <row r="27" spans="2:19" x14ac:dyDescent="0.25">
      <c r="N27" s="1"/>
      <c r="O27" s="1"/>
    </row>
    <row r="28" spans="2:19" x14ac:dyDescent="0.25">
      <c r="N28" s="1"/>
      <c r="O28" s="1"/>
    </row>
    <row r="29" spans="2:19" x14ac:dyDescent="0.25">
      <c r="N29" s="1"/>
      <c r="O29" s="1"/>
    </row>
    <row r="30" spans="2:19" x14ac:dyDescent="0.25">
      <c r="N30" s="1"/>
      <c r="O30" s="1"/>
    </row>
    <row r="31" spans="2:19" x14ac:dyDescent="0.25">
      <c r="N31" s="1"/>
      <c r="O31" s="1"/>
    </row>
    <row r="32" spans="2:19" x14ac:dyDescent="0.25">
      <c r="N32" s="1"/>
      <c r="O32" s="1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</row>
    <row r="37" spans="14:15" x14ac:dyDescent="0.25">
      <c r="N37" s="1"/>
    </row>
    <row r="38" spans="14:15" x14ac:dyDescent="0.25">
      <c r="N38" s="1"/>
    </row>
    <row r="39" spans="14:15" x14ac:dyDescent="0.25">
      <c r="N39" s="1"/>
    </row>
    <row r="40" spans="14:15" x14ac:dyDescent="0.25">
      <c r="N40" s="1"/>
    </row>
    <row r="41" spans="14:15" x14ac:dyDescent="0.25">
      <c r="N41" s="1"/>
    </row>
    <row r="42" spans="14:15" x14ac:dyDescent="0.25">
      <c r="N42" s="1"/>
    </row>
    <row r="43" spans="14:15" x14ac:dyDescent="0.25">
      <c r="N43" s="1"/>
    </row>
    <row r="44" spans="14:15" x14ac:dyDescent="0.25">
      <c r="N44" s="1"/>
    </row>
    <row r="45" spans="14:15" x14ac:dyDescent="0.25">
      <c r="N45" s="1"/>
    </row>
    <row r="46" spans="14:15" x14ac:dyDescent="0.25">
      <c r="N46" s="1"/>
    </row>
    <row r="47" spans="14:15" x14ac:dyDescent="0.25">
      <c r="N47" s="1"/>
    </row>
    <row r="48" spans="14:15" x14ac:dyDescent="0.25">
      <c r="N48" s="1"/>
    </row>
    <row r="49" spans="14:14" x14ac:dyDescent="0.25">
      <c r="N49" s="1"/>
    </row>
    <row r="50" spans="14:14" x14ac:dyDescent="0.25">
      <c r="N50" s="1"/>
    </row>
    <row r="51" spans="14:14" x14ac:dyDescent="0.25">
      <c r="N51" s="1"/>
    </row>
    <row r="52" spans="14:14" x14ac:dyDescent="0.25">
      <c r="N52" s="1"/>
    </row>
    <row r="53" spans="14:14" x14ac:dyDescent="0.25">
      <c r="N53" s="1"/>
    </row>
    <row r="54" spans="14:14" x14ac:dyDescent="0.25">
      <c r="N54" s="1"/>
    </row>
    <row r="55" spans="14:14" x14ac:dyDescent="0.25">
      <c r="N55" s="1"/>
    </row>
    <row r="56" spans="14:14" x14ac:dyDescent="0.25">
      <c r="N56" s="1"/>
    </row>
    <row r="57" spans="14:14" x14ac:dyDescent="0.25">
      <c r="N57" s="1"/>
    </row>
    <row r="58" spans="14:14" x14ac:dyDescent="0.25">
      <c r="N58" s="1"/>
    </row>
    <row r="59" spans="14:14" x14ac:dyDescent="0.25">
      <c r="N59" s="1"/>
    </row>
    <row r="60" spans="14:14" x14ac:dyDescent="0.25">
      <c r="N60" s="1"/>
    </row>
    <row r="61" spans="14:14" x14ac:dyDescent="0.25">
      <c r="N61" s="1"/>
    </row>
    <row r="62" spans="14:14" x14ac:dyDescent="0.25">
      <c r="N62" s="1"/>
    </row>
    <row r="63" spans="14:14" x14ac:dyDescent="0.25">
      <c r="N63" s="1"/>
    </row>
    <row r="64" spans="14:14" x14ac:dyDescent="0.25">
      <c r="N64" s="1"/>
    </row>
    <row r="65" spans="14:14" x14ac:dyDescent="0.25">
      <c r="N65" s="1"/>
    </row>
    <row r="66" spans="14:14" x14ac:dyDescent="0.25">
      <c r="N66" s="1"/>
    </row>
    <row r="67" spans="14:14" x14ac:dyDescent="0.25">
      <c r="N67" s="1"/>
    </row>
  </sheetData>
  <mergeCells count="7">
    <mergeCell ref="B9:B10"/>
    <mergeCell ref="B8:S8"/>
    <mergeCell ref="C9:F9"/>
    <mergeCell ref="G9:J9"/>
    <mergeCell ref="K9:N9"/>
    <mergeCell ref="O9:R9"/>
    <mergeCell ref="S9:S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zoomScale="66" zoomScaleNormal="66" workbookViewId="0">
      <selection activeCell="B16" sqref="B16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9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03" t="s">
        <v>93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19" ht="15.75" x14ac:dyDescent="0.25">
      <c r="B7" s="98" t="s">
        <v>140</v>
      </c>
      <c r="C7" s="100" t="s">
        <v>2</v>
      </c>
      <c r="D7" s="100"/>
      <c r="E7" s="100"/>
      <c r="F7" s="100"/>
      <c r="G7" s="100" t="s">
        <v>3</v>
      </c>
      <c r="H7" s="100"/>
      <c r="I7" s="100"/>
      <c r="J7" s="100"/>
      <c r="K7" s="100" t="s">
        <v>4</v>
      </c>
      <c r="L7" s="100"/>
      <c r="M7" s="100"/>
      <c r="N7" s="100"/>
      <c r="O7" s="100" t="s">
        <v>5</v>
      </c>
      <c r="P7" s="100"/>
      <c r="Q7" s="100"/>
      <c r="R7" s="100"/>
      <c r="S7" s="101" t="s">
        <v>6</v>
      </c>
    </row>
    <row r="8" spans="2:19" ht="16.5" thickBot="1" x14ac:dyDescent="0.3">
      <c r="B8" s="99"/>
      <c r="C8" s="37" t="s">
        <v>7</v>
      </c>
      <c r="D8" s="37" t="s">
        <v>8</v>
      </c>
      <c r="E8" s="37" t="s">
        <v>9</v>
      </c>
      <c r="F8" s="37" t="s">
        <v>10</v>
      </c>
      <c r="G8" s="37" t="s">
        <v>11</v>
      </c>
      <c r="H8" s="37" t="s">
        <v>12</v>
      </c>
      <c r="I8" s="37" t="s">
        <v>13</v>
      </c>
      <c r="J8" s="37" t="s">
        <v>14</v>
      </c>
      <c r="K8" s="37" t="s">
        <v>15</v>
      </c>
      <c r="L8" s="37" t="s">
        <v>16</v>
      </c>
      <c r="M8" s="37" t="s">
        <v>17</v>
      </c>
      <c r="N8" s="37" t="s">
        <v>18</v>
      </c>
      <c r="O8" s="37" t="s">
        <v>19</v>
      </c>
      <c r="P8" s="37" t="s">
        <v>20</v>
      </c>
      <c r="Q8" s="37" t="s">
        <v>21</v>
      </c>
      <c r="R8" s="37" t="s">
        <v>22</v>
      </c>
      <c r="S8" s="102"/>
    </row>
    <row r="9" spans="2:19" ht="15.75" x14ac:dyDescent="0.25">
      <c r="B9" s="20" t="s">
        <v>94</v>
      </c>
      <c r="C9" s="84">
        <v>0</v>
      </c>
      <c r="D9" s="84">
        <v>0</v>
      </c>
      <c r="E9" s="84">
        <v>0</v>
      </c>
      <c r="F9" s="14">
        <f t="shared" ref="F9:F14" si="0">E9+D9+C9</f>
        <v>0</v>
      </c>
      <c r="G9" s="16"/>
      <c r="H9" s="16">
        <v>60</v>
      </c>
      <c r="I9" s="16">
        <v>50</v>
      </c>
      <c r="J9" s="14">
        <f t="shared" ref="J9:J14" si="1">SUM(G9:I9)</f>
        <v>110</v>
      </c>
      <c r="K9" s="16"/>
      <c r="L9" s="16"/>
      <c r="M9" s="16"/>
      <c r="N9" s="14">
        <f t="shared" ref="N9:N14" si="2">SUM(K9:M9)</f>
        <v>0</v>
      </c>
      <c r="O9" s="71"/>
      <c r="P9" s="72"/>
      <c r="Q9" s="72"/>
      <c r="R9" s="14">
        <f t="shared" ref="R9:R14" si="3">SUM(O9:Q9)</f>
        <v>0</v>
      </c>
      <c r="S9" s="45">
        <f t="shared" ref="S9:S14" si="4">SUM(R9,N9,J9,F9)</f>
        <v>110</v>
      </c>
    </row>
    <row r="10" spans="2:19" ht="15.75" x14ac:dyDescent="0.25">
      <c r="B10" s="20" t="s">
        <v>95</v>
      </c>
      <c r="C10" s="85">
        <v>15</v>
      </c>
      <c r="D10" s="85">
        <v>11</v>
      </c>
      <c r="E10" s="85">
        <v>1</v>
      </c>
      <c r="F10" s="14">
        <f t="shared" si="0"/>
        <v>27</v>
      </c>
      <c r="G10" s="16">
        <v>12</v>
      </c>
      <c r="H10" s="16">
        <v>43</v>
      </c>
      <c r="I10" s="16">
        <v>42</v>
      </c>
      <c r="J10" s="14">
        <f t="shared" si="1"/>
        <v>97</v>
      </c>
      <c r="K10" s="16"/>
      <c r="L10" s="16"/>
      <c r="M10" s="16"/>
      <c r="N10" s="14">
        <f t="shared" si="2"/>
        <v>0</v>
      </c>
      <c r="O10" s="71"/>
      <c r="P10" s="72"/>
      <c r="Q10" s="72"/>
      <c r="R10" s="14">
        <f t="shared" si="3"/>
        <v>0</v>
      </c>
      <c r="S10" s="14">
        <f t="shared" si="4"/>
        <v>124</v>
      </c>
    </row>
    <row r="11" spans="2:19" ht="15.75" x14ac:dyDescent="0.25">
      <c r="B11" s="4" t="s">
        <v>96</v>
      </c>
      <c r="C11" s="85">
        <v>0</v>
      </c>
      <c r="D11" s="85">
        <v>0</v>
      </c>
      <c r="E11" s="85">
        <v>0</v>
      </c>
      <c r="F11" s="23">
        <f t="shared" si="0"/>
        <v>0</v>
      </c>
      <c r="G11" s="13"/>
      <c r="H11" s="13">
        <v>0</v>
      </c>
      <c r="I11" s="13">
        <v>59</v>
      </c>
      <c r="J11" s="23">
        <f t="shared" si="1"/>
        <v>59</v>
      </c>
      <c r="K11" s="13"/>
      <c r="L11" s="13"/>
      <c r="M11" s="13"/>
      <c r="N11" s="14">
        <f t="shared" si="2"/>
        <v>0</v>
      </c>
      <c r="O11" s="71"/>
      <c r="P11" s="72"/>
      <c r="Q11" s="72"/>
      <c r="R11" s="14">
        <f t="shared" si="3"/>
        <v>0</v>
      </c>
      <c r="S11" s="23">
        <f t="shared" si="4"/>
        <v>59</v>
      </c>
    </row>
    <row r="12" spans="2:19" ht="15.75" x14ac:dyDescent="0.25">
      <c r="B12" s="4" t="s">
        <v>97</v>
      </c>
      <c r="C12" s="85">
        <v>0</v>
      </c>
      <c r="D12" s="85">
        <v>0</v>
      </c>
      <c r="E12" s="85">
        <v>0</v>
      </c>
      <c r="F12" s="23">
        <f>E12+D12+C12</f>
        <v>0</v>
      </c>
      <c r="G12" s="13"/>
      <c r="H12" s="13">
        <v>0</v>
      </c>
      <c r="I12" s="13">
        <v>0</v>
      </c>
      <c r="J12" s="23">
        <f t="shared" si="1"/>
        <v>0</v>
      </c>
      <c r="K12" s="13"/>
      <c r="L12" s="13"/>
      <c r="M12" s="13"/>
      <c r="N12" s="14">
        <f t="shared" si="2"/>
        <v>0</v>
      </c>
      <c r="O12" s="71"/>
      <c r="P12" s="72"/>
      <c r="Q12" s="72"/>
      <c r="R12" s="14">
        <f t="shared" si="3"/>
        <v>0</v>
      </c>
      <c r="S12" s="23">
        <f t="shared" si="4"/>
        <v>0</v>
      </c>
    </row>
    <row r="13" spans="2:19" ht="15.75" x14ac:dyDescent="0.25">
      <c r="B13" s="4" t="s">
        <v>98</v>
      </c>
      <c r="C13" s="85">
        <v>0</v>
      </c>
      <c r="D13" s="85">
        <v>0</v>
      </c>
      <c r="E13" s="85">
        <v>0</v>
      </c>
      <c r="F13" s="27">
        <f t="shared" si="0"/>
        <v>0</v>
      </c>
      <c r="G13" s="13"/>
      <c r="H13" s="13">
        <v>25</v>
      </c>
      <c r="I13" s="13">
        <v>6</v>
      </c>
      <c r="J13" s="27">
        <f t="shared" si="1"/>
        <v>31</v>
      </c>
      <c r="K13" s="13"/>
      <c r="L13" s="13"/>
      <c r="M13" s="13"/>
      <c r="N13" s="14">
        <f t="shared" si="2"/>
        <v>0</v>
      </c>
      <c r="O13" s="71"/>
      <c r="P13" s="72"/>
      <c r="Q13" s="72"/>
      <c r="R13" s="14">
        <f t="shared" si="3"/>
        <v>0</v>
      </c>
      <c r="S13" s="23">
        <f t="shared" si="4"/>
        <v>31</v>
      </c>
    </row>
    <row r="14" spans="2:19" ht="15.75" x14ac:dyDescent="0.25">
      <c r="B14" s="4" t="s">
        <v>99</v>
      </c>
      <c r="C14" s="85">
        <v>0</v>
      </c>
      <c r="D14" s="85">
        <v>0</v>
      </c>
      <c r="E14" s="85">
        <v>0</v>
      </c>
      <c r="F14" s="23">
        <f t="shared" si="0"/>
        <v>0</v>
      </c>
      <c r="G14" s="13"/>
      <c r="H14" s="13">
        <v>0</v>
      </c>
      <c r="I14" s="13">
        <v>0</v>
      </c>
      <c r="J14" s="23">
        <f t="shared" si="1"/>
        <v>0</v>
      </c>
      <c r="K14" s="13"/>
      <c r="L14" s="13"/>
      <c r="M14" s="13"/>
      <c r="N14" s="14">
        <f t="shared" si="2"/>
        <v>0</v>
      </c>
      <c r="O14" s="71"/>
      <c r="P14" s="72"/>
      <c r="Q14" s="72"/>
      <c r="R14" s="14">
        <f t="shared" si="3"/>
        <v>0</v>
      </c>
      <c r="S14" s="23">
        <f t="shared" si="4"/>
        <v>0</v>
      </c>
    </row>
    <row r="15" spans="2:19" ht="15.75" x14ac:dyDescent="0.25">
      <c r="B15" s="42" t="s">
        <v>6</v>
      </c>
      <c r="C15" s="23">
        <f t="shared" ref="C15:J15" si="5">SUM(C9:C14)</f>
        <v>15</v>
      </c>
      <c r="D15" s="23">
        <f t="shared" si="5"/>
        <v>11</v>
      </c>
      <c r="E15" s="23">
        <f t="shared" si="5"/>
        <v>1</v>
      </c>
      <c r="F15" s="23">
        <f t="shared" si="5"/>
        <v>27</v>
      </c>
      <c r="G15" s="23">
        <f t="shared" si="5"/>
        <v>12</v>
      </c>
      <c r="H15" s="23">
        <f t="shared" si="5"/>
        <v>128</v>
      </c>
      <c r="I15" s="23">
        <f t="shared" si="5"/>
        <v>157</v>
      </c>
      <c r="J15" s="23">
        <f t="shared" si="5"/>
        <v>297</v>
      </c>
      <c r="K15" s="23">
        <f>SUM(K11:K14)</f>
        <v>0</v>
      </c>
      <c r="L15" s="23">
        <f>SUM(L11:L14)</f>
        <v>0</v>
      </c>
      <c r="M15" s="23">
        <f>SUM(M11:M14)</f>
        <v>0</v>
      </c>
      <c r="N15" s="23">
        <f>SUM(N9:N14)</f>
        <v>0</v>
      </c>
      <c r="O15" s="23">
        <f>SUM(O11:O14)</f>
        <v>0</v>
      </c>
      <c r="P15" s="23">
        <f>SUM(P11:P14)</f>
        <v>0</v>
      </c>
      <c r="Q15" s="23">
        <f>SUM(Q11:Q14)</f>
        <v>0</v>
      </c>
      <c r="R15" s="23">
        <f>SUM(R9:R14)</f>
        <v>0</v>
      </c>
      <c r="S15" s="23">
        <f>SUM(S9:S14)</f>
        <v>324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68" zoomScaleNormal="30" zoomScaleSheetLayoutView="68" workbookViewId="0">
      <selection activeCell="A73" sqref="A40:XFD73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3">
        <v>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</row>
    <row r="6" spans="2:19" ht="15.75" x14ac:dyDescent="0.25">
      <c r="B6" s="98" t="s">
        <v>140</v>
      </c>
      <c r="C6" s="100" t="s">
        <v>2</v>
      </c>
      <c r="D6" s="100"/>
      <c r="E6" s="100"/>
      <c r="F6" s="100"/>
      <c r="G6" s="100" t="s">
        <v>3</v>
      </c>
      <c r="H6" s="100"/>
      <c r="I6" s="100"/>
      <c r="J6" s="100"/>
      <c r="K6" s="100" t="s">
        <v>4</v>
      </c>
      <c r="L6" s="100"/>
      <c r="M6" s="100"/>
      <c r="N6" s="100"/>
      <c r="O6" s="100" t="s">
        <v>5</v>
      </c>
      <c r="P6" s="100"/>
      <c r="Q6" s="100"/>
      <c r="R6" s="100"/>
      <c r="S6" s="101" t="s">
        <v>6</v>
      </c>
    </row>
    <row r="7" spans="2:19" ht="16.5" thickBot="1" x14ac:dyDescent="0.3">
      <c r="B7" s="99"/>
      <c r="C7" s="37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37" t="s">
        <v>12</v>
      </c>
      <c r="I7" s="37" t="s">
        <v>13</v>
      </c>
      <c r="J7" s="37" t="s">
        <v>14</v>
      </c>
      <c r="K7" s="37" t="s">
        <v>15</v>
      </c>
      <c r="L7" s="37" t="s">
        <v>16</v>
      </c>
      <c r="M7" s="37" t="s">
        <v>17</v>
      </c>
      <c r="N7" s="37" t="s">
        <v>18</v>
      </c>
      <c r="O7" s="37" t="s">
        <v>19</v>
      </c>
      <c r="P7" s="37" t="s">
        <v>20</v>
      </c>
      <c r="Q7" s="37" t="s">
        <v>21</v>
      </c>
      <c r="R7" s="37" t="s">
        <v>22</v>
      </c>
      <c r="S7" s="102"/>
    </row>
    <row r="8" spans="2:19" ht="15.75" x14ac:dyDescent="0.25">
      <c r="B8" s="20" t="s">
        <v>100</v>
      </c>
      <c r="C8" s="28">
        <v>0</v>
      </c>
      <c r="D8" s="28">
        <v>0</v>
      </c>
      <c r="E8" s="28">
        <v>0</v>
      </c>
      <c r="F8" s="19">
        <v>0</v>
      </c>
      <c r="G8" s="46">
        <v>0</v>
      </c>
      <c r="H8" s="46">
        <v>0</v>
      </c>
      <c r="I8" s="46">
        <v>0</v>
      </c>
      <c r="J8" s="47">
        <f>SUM(G8:I8)</f>
        <v>0</v>
      </c>
      <c r="K8" s="36"/>
      <c r="L8" s="28"/>
      <c r="M8" s="28"/>
      <c r="N8" s="19">
        <f>SUM(K8:M8)</f>
        <v>0</v>
      </c>
      <c r="O8" s="28"/>
      <c r="P8" s="28"/>
      <c r="Q8" s="28"/>
      <c r="R8" s="18">
        <f>SUM(O8:Q8)</f>
        <v>0</v>
      </c>
      <c r="S8" s="19">
        <f>R8+N8+J8+F8</f>
        <v>0</v>
      </c>
    </row>
    <row r="9" spans="2:19" ht="15.75" x14ac:dyDescent="0.25">
      <c r="B9" s="4" t="s">
        <v>101</v>
      </c>
      <c r="C9" s="17">
        <v>0</v>
      </c>
      <c r="D9" s="17">
        <v>0</v>
      </c>
      <c r="E9" s="17">
        <v>0</v>
      </c>
      <c r="F9" s="35">
        <f t="shared" ref="F9:F28" si="0">E9+D9+C9</f>
        <v>0</v>
      </c>
      <c r="G9" s="48">
        <v>0</v>
      </c>
      <c r="H9" s="48">
        <v>0</v>
      </c>
      <c r="I9" s="48">
        <v>0</v>
      </c>
      <c r="J9" s="47">
        <f t="shared" ref="J9:J28" si="1">SUM(G9:I9)</f>
        <v>0</v>
      </c>
      <c r="K9" s="21"/>
      <c r="L9" s="17"/>
      <c r="M9" s="17"/>
      <c r="N9" s="19">
        <f t="shared" ref="N9:N28" si="2">SUM(K9:M9)</f>
        <v>0</v>
      </c>
      <c r="O9" s="17"/>
      <c r="P9" s="17"/>
      <c r="Q9" s="17"/>
      <c r="R9" s="18">
        <f t="shared" ref="R9:R28" si="3">SUM(O9:Q9)</f>
        <v>0</v>
      </c>
      <c r="S9" s="35">
        <f>R9+N9+J9+F9</f>
        <v>0</v>
      </c>
    </row>
    <row r="10" spans="2:19" ht="15.75" x14ac:dyDescent="0.25">
      <c r="B10" s="4" t="s">
        <v>102</v>
      </c>
      <c r="C10" s="17">
        <v>0</v>
      </c>
      <c r="D10" s="17">
        <v>0</v>
      </c>
      <c r="E10" s="17">
        <v>0</v>
      </c>
      <c r="F10" s="35">
        <f>C10+D10+E10</f>
        <v>0</v>
      </c>
      <c r="G10" s="48">
        <v>0</v>
      </c>
      <c r="H10" s="48">
        <v>0</v>
      </c>
      <c r="I10" s="48">
        <v>0</v>
      </c>
      <c r="J10" s="47">
        <f t="shared" si="1"/>
        <v>0</v>
      </c>
      <c r="K10" s="21"/>
      <c r="L10" s="17"/>
      <c r="M10" s="17"/>
      <c r="N10" s="19">
        <f t="shared" si="2"/>
        <v>0</v>
      </c>
      <c r="O10" s="17"/>
      <c r="P10" s="17"/>
      <c r="Q10" s="17"/>
      <c r="R10" s="18">
        <f t="shared" si="3"/>
        <v>0</v>
      </c>
      <c r="S10" s="35">
        <f>R10+N10+J10+F10</f>
        <v>0</v>
      </c>
    </row>
    <row r="11" spans="2:19" ht="15.75" x14ac:dyDescent="0.25">
      <c r="B11" s="4" t="s">
        <v>103</v>
      </c>
      <c r="C11" s="17">
        <v>0</v>
      </c>
      <c r="D11" s="17">
        <v>0</v>
      </c>
      <c r="E11" s="17">
        <v>0</v>
      </c>
      <c r="F11" s="35">
        <f t="shared" si="0"/>
        <v>0</v>
      </c>
      <c r="G11" s="48">
        <v>0</v>
      </c>
      <c r="H11" s="48">
        <v>0</v>
      </c>
      <c r="I11" s="48">
        <v>0</v>
      </c>
      <c r="J11" s="47">
        <f t="shared" si="1"/>
        <v>0</v>
      </c>
      <c r="K11" s="21"/>
      <c r="L11" s="17"/>
      <c r="M11" s="17"/>
      <c r="N11" s="19">
        <f t="shared" si="2"/>
        <v>0</v>
      </c>
      <c r="O11" s="17"/>
      <c r="P11" s="17"/>
      <c r="Q11" s="17"/>
      <c r="R11" s="18">
        <f t="shared" si="3"/>
        <v>0</v>
      </c>
      <c r="S11" s="35">
        <f t="shared" ref="S11:S28" si="4">R11+N11+J11+F11</f>
        <v>0</v>
      </c>
    </row>
    <row r="12" spans="2:19" ht="15.75" x14ac:dyDescent="0.25">
      <c r="B12" s="10" t="s">
        <v>139</v>
      </c>
      <c r="C12" s="17">
        <v>0</v>
      </c>
      <c r="D12" s="17">
        <v>0</v>
      </c>
      <c r="E12" s="17">
        <v>0</v>
      </c>
      <c r="F12" s="35">
        <f t="shared" si="0"/>
        <v>0</v>
      </c>
      <c r="G12" s="48">
        <v>0</v>
      </c>
      <c r="H12" s="48">
        <v>0</v>
      </c>
      <c r="I12" s="48">
        <v>0</v>
      </c>
      <c r="J12" s="47">
        <f t="shared" si="1"/>
        <v>0</v>
      </c>
      <c r="K12" s="21"/>
      <c r="L12" s="17"/>
      <c r="M12" s="17"/>
      <c r="N12" s="19">
        <f t="shared" si="2"/>
        <v>0</v>
      </c>
      <c r="O12" s="17"/>
      <c r="P12" s="17"/>
      <c r="Q12" s="17"/>
      <c r="R12" s="18">
        <f t="shared" si="3"/>
        <v>0</v>
      </c>
      <c r="S12" s="35">
        <f t="shared" si="4"/>
        <v>0</v>
      </c>
    </row>
    <row r="13" spans="2:19" ht="15.75" x14ac:dyDescent="0.25">
      <c r="B13" s="4" t="s">
        <v>104</v>
      </c>
      <c r="C13" s="17">
        <v>0</v>
      </c>
      <c r="D13" s="17">
        <v>0</v>
      </c>
      <c r="E13" s="17">
        <v>0</v>
      </c>
      <c r="F13" s="35">
        <f t="shared" si="0"/>
        <v>0</v>
      </c>
      <c r="G13" s="48">
        <v>0</v>
      </c>
      <c r="H13" s="48">
        <v>0</v>
      </c>
      <c r="I13" s="48">
        <v>0</v>
      </c>
      <c r="J13" s="47">
        <f t="shared" si="1"/>
        <v>0</v>
      </c>
      <c r="K13" s="21"/>
      <c r="L13" s="17"/>
      <c r="M13" s="17"/>
      <c r="N13" s="19">
        <f t="shared" si="2"/>
        <v>0</v>
      </c>
      <c r="O13" s="17"/>
      <c r="P13" s="17"/>
      <c r="Q13" s="17"/>
      <c r="R13" s="18">
        <f t="shared" si="3"/>
        <v>0</v>
      </c>
      <c r="S13" s="35">
        <f t="shared" si="4"/>
        <v>0</v>
      </c>
    </row>
    <row r="14" spans="2:19" ht="15.75" x14ac:dyDescent="0.25">
      <c r="B14" s="4" t="s">
        <v>105</v>
      </c>
      <c r="C14" s="17">
        <v>0</v>
      </c>
      <c r="D14" s="17">
        <v>0</v>
      </c>
      <c r="E14" s="17">
        <v>0</v>
      </c>
      <c r="F14" s="35">
        <f t="shared" si="0"/>
        <v>0</v>
      </c>
      <c r="G14" s="48">
        <v>0</v>
      </c>
      <c r="H14" s="48">
        <v>1</v>
      </c>
      <c r="I14" s="48">
        <v>0</v>
      </c>
      <c r="J14" s="47">
        <f t="shared" si="1"/>
        <v>1</v>
      </c>
      <c r="K14" s="21"/>
      <c r="L14" s="17"/>
      <c r="M14" s="17"/>
      <c r="N14" s="19">
        <f t="shared" si="2"/>
        <v>0</v>
      </c>
      <c r="O14" s="17"/>
      <c r="P14" s="17"/>
      <c r="Q14" s="17"/>
      <c r="R14" s="18">
        <f t="shared" si="3"/>
        <v>0</v>
      </c>
      <c r="S14" s="35">
        <f t="shared" si="4"/>
        <v>1</v>
      </c>
    </row>
    <row r="15" spans="2:19" ht="15.75" x14ac:dyDescent="0.25">
      <c r="B15" s="4" t="s">
        <v>106</v>
      </c>
      <c r="C15" s="17">
        <v>0</v>
      </c>
      <c r="D15" s="17">
        <v>0</v>
      </c>
      <c r="E15" s="17">
        <v>0</v>
      </c>
      <c r="F15" s="35">
        <f t="shared" si="0"/>
        <v>0</v>
      </c>
      <c r="G15" s="48">
        <v>0</v>
      </c>
      <c r="H15" s="48">
        <v>0</v>
      </c>
      <c r="I15" s="48">
        <v>0</v>
      </c>
      <c r="J15" s="47">
        <f t="shared" si="1"/>
        <v>0</v>
      </c>
      <c r="K15" s="21"/>
      <c r="L15" s="17"/>
      <c r="M15" s="17"/>
      <c r="N15" s="19">
        <f t="shared" si="2"/>
        <v>0</v>
      </c>
      <c r="O15" s="17"/>
      <c r="P15" s="17"/>
      <c r="Q15" s="17"/>
      <c r="R15" s="18">
        <f t="shared" si="3"/>
        <v>0</v>
      </c>
      <c r="S15" s="35">
        <f t="shared" si="4"/>
        <v>0</v>
      </c>
    </row>
    <row r="16" spans="2:19" ht="15.75" x14ac:dyDescent="0.25">
      <c r="B16" s="4" t="s">
        <v>107</v>
      </c>
      <c r="C16" s="17">
        <v>0</v>
      </c>
      <c r="D16" s="17">
        <v>0</v>
      </c>
      <c r="E16" s="17">
        <v>0</v>
      </c>
      <c r="F16" s="35">
        <f t="shared" si="0"/>
        <v>0</v>
      </c>
      <c r="G16" s="48">
        <v>0</v>
      </c>
      <c r="H16" s="48">
        <v>0</v>
      </c>
      <c r="I16" s="48">
        <v>1</v>
      </c>
      <c r="J16" s="47">
        <f t="shared" si="1"/>
        <v>1</v>
      </c>
      <c r="K16" s="21"/>
      <c r="L16" s="17"/>
      <c r="M16" s="17"/>
      <c r="N16" s="19">
        <f t="shared" si="2"/>
        <v>0</v>
      </c>
      <c r="O16" s="17"/>
      <c r="P16" s="17"/>
      <c r="Q16" s="17"/>
      <c r="R16" s="18">
        <f t="shared" si="3"/>
        <v>0</v>
      </c>
      <c r="S16" s="35">
        <f t="shared" si="4"/>
        <v>1</v>
      </c>
    </row>
    <row r="17" spans="2:19" ht="15.75" x14ac:dyDescent="0.25">
      <c r="B17" s="4" t="s">
        <v>108</v>
      </c>
      <c r="C17" s="17">
        <v>0</v>
      </c>
      <c r="D17" s="17">
        <v>0</v>
      </c>
      <c r="E17" s="17">
        <v>0</v>
      </c>
      <c r="F17" s="35">
        <f t="shared" si="0"/>
        <v>0</v>
      </c>
      <c r="G17" s="48">
        <v>0</v>
      </c>
      <c r="H17" s="48">
        <v>0</v>
      </c>
      <c r="I17" s="48">
        <v>0</v>
      </c>
      <c r="J17" s="47">
        <f t="shared" si="1"/>
        <v>0</v>
      </c>
      <c r="K17" s="21"/>
      <c r="L17" s="17"/>
      <c r="M17" s="17"/>
      <c r="N17" s="19">
        <f t="shared" si="2"/>
        <v>0</v>
      </c>
      <c r="O17" s="17"/>
      <c r="P17" s="17"/>
      <c r="Q17" s="17"/>
      <c r="R17" s="18">
        <f t="shared" si="3"/>
        <v>0</v>
      </c>
      <c r="S17" s="35">
        <f t="shared" si="4"/>
        <v>0</v>
      </c>
    </row>
    <row r="18" spans="2:19" ht="15.75" x14ac:dyDescent="0.25">
      <c r="B18" s="10" t="s">
        <v>138</v>
      </c>
      <c r="C18" s="17">
        <v>0</v>
      </c>
      <c r="D18" s="17">
        <v>0</v>
      </c>
      <c r="E18" s="17">
        <v>0</v>
      </c>
      <c r="F18" s="35">
        <f t="shared" si="0"/>
        <v>0</v>
      </c>
      <c r="G18" s="48">
        <v>0</v>
      </c>
      <c r="H18" s="48">
        <v>0</v>
      </c>
      <c r="I18" s="48">
        <v>0</v>
      </c>
      <c r="J18" s="47">
        <f t="shared" si="1"/>
        <v>0</v>
      </c>
      <c r="K18" s="21"/>
      <c r="L18" s="17"/>
      <c r="M18" s="17"/>
      <c r="N18" s="19">
        <f t="shared" si="2"/>
        <v>0</v>
      </c>
      <c r="O18" s="17"/>
      <c r="P18" s="17"/>
      <c r="Q18" s="17"/>
      <c r="R18" s="18">
        <f t="shared" si="3"/>
        <v>0</v>
      </c>
      <c r="S18" s="35">
        <f t="shared" si="4"/>
        <v>0</v>
      </c>
    </row>
    <row r="19" spans="2:19" ht="15.75" x14ac:dyDescent="0.25">
      <c r="B19" s="11" t="s">
        <v>137</v>
      </c>
      <c r="C19" s="17">
        <v>0</v>
      </c>
      <c r="D19" s="17">
        <v>0</v>
      </c>
      <c r="E19" s="17">
        <v>0</v>
      </c>
      <c r="F19" s="35">
        <f t="shared" si="0"/>
        <v>0</v>
      </c>
      <c r="G19" s="48">
        <v>0</v>
      </c>
      <c r="H19" s="48">
        <v>0</v>
      </c>
      <c r="I19" s="48">
        <v>0</v>
      </c>
      <c r="J19" s="47">
        <f t="shared" si="1"/>
        <v>0</v>
      </c>
      <c r="K19" s="21"/>
      <c r="L19" s="17"/>
      <c r="M19" s="17"/>
      <c r="N19" s="19">
        <f t="shared" si="2"/>
        <v>0</v>
      </c>
      <c r="O19" s="17"/>
      <c r="P19" s="17"/>
      <c r="Q19" s="17"/>
      <c r="R19" s="18">
        <f t="shared" si="3"/>
        <v>0</v>
      </c>
      <c r="S19" s="35">
        <f t="shared" si="4"/>
        <v>0</v>
      </c>
    </row>
    <row r="20" spans="2:19" ht="15.75" x14ac:dyDescent="0.25">
      <c r="B20" s="11" t="s">
        <v>136</v>
      </c>
      <c r="C20" s="17">
        <v>0</v>
      </c>
      <c r="D20" s="17">
        <v>0</v>
      </c>
      <c r="E20" s="17">
        <v>0</v>
      </c>
      <c r="F20" s="35">
        <f t="shared" si="0"/>
        <v>0</v>
      </c>
      <c r="G20" s="48">
        <v>0</v>
      </c>
      <c r="H20" s="48">
        <v>0</v>
      </c>
      <c r="I20" s="48">
        <v>0</v>
      </c>
      <c r="J20" s="47">
        <f t="shared" si="1"/>
        <v>0</v>
      </c>
      <c r="K20" s="21"/>
      <c r="L20" s="17"/>
      <c r="M20" s="17"/>
      <c r="N20" s="19">
        <f t="shared" si="2"/>
        <v>0</v>
      </c>
      <c r="O20" s="17"/>
      <c r="P20" s="17"/>
      <c r="Q20" s="17"/>
      <c r="R20" s="18">
        <f t="shared" si="3"/>
        <v>0</v>
      </c>
      <c r="S20" s="35">
        <f t="shared" si="4"/>
        <v>0</v>
      </c>
    </row>
    <row r="21" spans="2:19" ht="31.5" x14ac:dyDescent="0.25">
      <c r="B21" s="10" t="s">
        <v>109</v>
      </c>
      <c r="C21" s="17">
        <v>0</v>
      </c>
      <c r="D21" s="17">
        <v>0</v>
      </c>
      <c r="E21" s="17">
        <v>0</v>
      </c>
      <c r="F21" s="35">
        <f t="shared" si="0"/>
        <v>0</v>
      </c>
      <c r="G21" s="48">
        <v>0</v>
      </c>
      <c r="H21" s="48">
        <v>0</v>
      </c>
      <c r="I21" s="48">
        <v>0</v>
      </c>
      <c r="J21" s="47">
        <f t="shared" si="1"/>
        <v>0</v>
      </c>
      <c r="K21" s="21"/>
      <c r="L21" s="17"/>
      <c r="M21" s="17"/>
      <c r="N21" s="19">
        <f t="shared" si="2"/>
        <v>0</v>
      </c>
      <c r="O21" s="17"/>
      <c r="P21" s="17"/>
      <c r="Q21" s="17"/>
      <c r="R21" s="18">
        <f t="shared" si="3"/>
        <v>0</v>
      </c>
      <c r="S21" s="35">
        <f t="shared" si="4"/>
        <v>0</v>
      </c>
    </row>
    <row r="22" spans="2:19" ht="31.5" x14ac:dyDescent="0.25">
      <c r="B22" s="10" t="s">
        <v>110</v>
      </c>
      <c r="C22" s="17">
        <v>0</v>
      </c>
      <c r="D22" s="17">
        <v>0</v>
      </c>
      <c r="E22" s="17">
        <v>0</v>
      </c>
      <c r="F22" s="35">
        <f t="shared" si="0"/>
        <v>0</v>
      </c>
      <c r="G22" s="48">
        <v>0</v>
      </c>
      <c r="H22" s="48">
        <v>0</v>
      </c>
      <c r="I22" s="48">
        <v>0</v>
      </c>
      <c r="J22" s="47">
        <f t="shared" si="1"/>
        <v>0</v>
      </c>
      <c r="K22" s="21"/>
      <c r="L22" s="17"/>
      <c r="M22" s="17"/>
      <c r="N22" s="19">
        <f t="shared" si="2"/>
        <v>0</v>
      </c>
      <c r="O22" s="17"/>
      <c r="P22" s="17"/>
      <c r="Q22" s="17"/>
      <c r="R22" s="18">
        <f t="shared" si="3"/>
        <v>0</v>
      </c>
      <c r="S22" s="35">
        <f t="shared" si="4"/>
        <v>0</v>
      </c>
    </row>
    <row r="23" spans="2:19" ht="15.75" x14ac:dyDescent="0.25">
      <c r="B23" s="10" t="s">
        <v>111</v>
      </c>
      <c r="C23" s="17">
        <v>1</v>
      </c>
      <c r="D23" s="17">
        <v>0</v>
      </c>
      <c r="E23" s="17">
        <v>0</v>
      </c>
      <c r="F23" s="35">
        <f t="shared" si="0"/>
        <v>1</v>
      </c>
      <c r="G23" s="48">
        <v>0</v>
      </c>
      <c r="H23" s="48">
        <v>0</v>
      </c>
      <c r="I23" s="48">
        <v>0</v>
      </c>
      <c r="J23" s="47">
        <f t="shared" si="1"/>
        <v>0</v>
      </c>
      <c r="K23" s="21"/>
      <c r="L23" s="17"/>
      <c r="M23" s="17"/>
      <c r="N23" s="19">
        <f t="shared" si="2"/>
        <v>0</v>
      </c>
      <c r="O23" s="17"/>
      <c r="P23" s="17"/>
      <c r="Q23" s="17"/>
      <c r="R23" s="18">
        <f t="shared" si="3"/>
        <v>0</v>
      </c>
      <c r="S23" s="35">
        <f t="shared" si="4"/>
        <v>1</v>
      </c>
    </row>
    <row r="24" spans="2:19" ht="31.5" x14ac:dyDescent="0.25">
      <c r="B24" s="10" t="s">
        <v>112</v>
      </c>
      <c r="C24" s="17">
        <v>0</v>
      </c>
      <c r="D24" s="17">
        <v>0</v>
      </c>
      <c r="E24" s="17">
        <v>0</v>
      </c>
      <c r="F24" s="35">
        <f t="shared" si="0"/>
        <v>0</v>
      </c>
      <c r="G24" s="48">
        <v>0</v>
      </c>
      <c r="H24" s="48">
        <v>0</v>
      </c>
      <c r="I24" s="48">
        <v>0</v>
      </c>
      <c r="J24" s="47">
        <f t="shared" si="1"/>
        <v>0</v>
      </c>
      <c r="K24" s="21"/>
      <c r="L24" s="17"/>
      <c r="M24" s="17"/>
      <c r="N24" s="19">
        <f t="shared" si="2"/>
        <v>0</v>
      </c>
      <c r="O24" s="17"/>
      <c r="P24" s="17"/>
      <c r="Q24" s="17"/>
      <c r="R24" s="18">
        <f t="shared" si="3"/>
        <v>0</v>
      </c>
      <c r="S24" s="35">
        <f t="shared" si="4"/>
        <v>0</v>
      </c>
    </row>
    <row r="25" spans="2:19" ht="15.75" x14ac:dyDescent="0.25">
      <c r="B25" s="10" t="s">
        <v>113</v>
      </c>
      <c r="C25" s="17">
        <v>0</v>
      </c>
      <c r="D25" s="17">
        <v>0</v>
      </c>
      <c r="E25" s="17">
        <v>0</v>
      </c>
      <c r="F25" s="35">
        <f t="shared" si="0"/>
        <v>0</v>
      </c>
      <c r="G25" s="48">
        <v>0</v>
      </c>
      <c r="H25" s="48">
        <v>0</v>
      </c>
      <c r="I25" s="48">
        <v>0</v>
      </c>
      <c r="J25" s="47">
        <f t="shared" si="1"/>
        <v>0</v>
      </c>
      <c r="K25" s="21"/>
      <c r="L25" s="17"/>
      <c r="M25" s="17"/>
      <c r="N25" s="19">
        <f t="shared" si="2"/>
        <v>0</v>
      </c>
      <c r="O25" s="17"/>
      <c r="P25" s="17"/>
      <c r="Q25" s="17"/>
      <c r="R25" s="18">
        <f t="shared" si="3"/>
        <v>0</v>
      </c>
      <c r="S25" s="35">
        <f t="shared" si="4"/>
        <v>0</v>
      </c>
    </row>
    <row r="26" spans="2:19" ht="31.5" x14ac:dyDescent="0.25">
      <c r="B26" s="10" t="s">
        <v>135</v>
      </c>
      <c r="C26" s="17">
        <v>0</v>
      </c>
      <c r="D26" s="17">
        <v>0</v>
      </c>
      <c r="E26" s="17">
        <v>2</v>
      </c>
      <c r="F26" s="35">
        <f t="shared" si="0"/>
        <v>2</v>
      </c>
      <c r="G26" s="48">
        <v>0</v>
      </c>
      <c r="H26" s="48">
        <v>1</v>
      </c>
      <c r="I26" s="48">
        <v>0</v>
      </c>
      <c r="J26" s="47">
        <f t="shared" si="1"/>
        <v>1</v>
      </c>
      <c r="K26" s="21"/>
      <c r="L26" s="17"/>
      <c r="M26" s="17"/>
      <c r="N26" s="19">
        <f t="shared" si="2"/>
        <v>0</v>
      </c>
      <c r="O26" s="17"/>
      <c r="P26" s="17"/>
      <c r="Q26" s="17"/>
      <c r="R26" s="18">
        <f t="shared" si="3"/>
        <v>0</v>
      </c>
      <c r="S26" s="35">
        <f t="shared" si="4"/>
        <v>3</v>
      </c>
    </row>
    <row r="27" spans="2:19" ht="15.75" x14ac:dyDescent="0.25">
      <c r="B27" s="10" t="s">
        <v>114</v>
      </c>
      <c r="C27" s="17">
        <v>0</v>
      </c>
      <c r="D27" s="17">
        <v>0</v>
      </c>
      <c r="E27" s="17">
        <v>0</v>
      </c>
      <c r="F27" s="35">
        <f t="shared" si="0"/>
        <v>0</v>
      </c>
      <c r="G27" s="48">
        <v>0</v>
      </c>
      <c r="H27" s="48">
        <v>0</v>
      </c>
      <c r="I27" s="48">
        <v>0</v>
      </c>
      <c r="J27" s="47">
        <f t="shared" si="1"/>
        <v>0</v>
      </c>
      <c r="K27" s="21"/>
      <c r="L27" s="17"/>
      <c r="M27" s="17"/>
      <c r="N27" s="19">
        <f t="shared" si="2"/>
        <v>0</v>
      </c>
      <c r="O27" s="17"/>
      <c r="P27" s="17"/>
      <c r="Q27" s="17"/>
      <c r="R27" s="18">
        <f t="shared" si="3"/>
        <v>0</v>
      </c>
      <c r="S27" s="35">
        <f t="shared" si="4"/>
        <v>0</v>
      </c>
    </row>
    <row r="28" spans="2:19" ht="15.75" x14ac:dyDescent="0.25">
      <c r="B28" s="4" t="s">
        <v>115</v>
      </c>
      <c r="C28" s="17">
        <v>0</v>
      </c>
      <c r="D28" s="17">
        <v>0</v>
      </c>
      <c r="E28" s="17">
        <v>0</v>
      </c>
      <c r="F28" s="35">
        <f t="shared" si="0"/>
        <v>0</v>
      </c>
      <c r="G28" s="48">
        <v>0</v>
      </c>
      <c r="H28" s="48">
        <v>0</v>
      </c>
      <c r="I28" s="48">
        <v>0</v>
      </c>
      <c r="J28" s="47">
        <f t="shared" si="1"/>
        <v>0</v>
      </c>
      <c r="K28" s="21"/>
      <c r="L28" s="17"/>
      <c r="M28" s="17"/>
      <c r="N28" s="19">
        <f t="shared" si="2"/>
        <v>0</v>
      </c>
      <c r="O28" s="60"/>
      <c r="P28" s="61"/>
      <c r="Q28" s="61"/>
      <c r="R28" s="18">
        <f t="shared" si="3"/>
        <v>0</v>
      </c>
      <c r="S28" s="35">
        <f t="shared" si="4"/>
        <v>0</v>
      </c>
    </row>
    <row r="29" spans="2:19" ht="15.75" x14ac:dyDescent="0.25">
      <c r="B29" s="42" t="s">
        <v>6</v>
      </c>
      <c r="C29" s="23">
        <f t="shared" ref="C29:J29" si="5">SUM(C8:C28)</f>
        <v>1</v>
      </c>
      <c r="D29" s="23">
        <f t="shared" si="5"/>
        <v>0</v>
      </c>
      <c r="E29" s="23">
        <f t="shared" si="5"/>
        <v>2</v>
      </c>
      <c r="F29" s="23">
        <f t="shared" si="5"/>
        <v>3</v>
      </c>
      <c r="G29" s="23">
        <f t="shared" si="5"/>
        <v>0</v>
      </c>
      <c r="H29" s="23">
        <f t="shared" si="5"/>
        <v>2</v>
      </c>
      <c r="I29" s="23">
        <f t="shared" si="5"/>
        <v>1</v>
      </c>
      <c r="J29" s="23">
        <f t="shared" si="5"/>
        <v>3</v>
      </c>
      <c r="K29" s="23">
        <f>SUM(K22:K28)</f>
        <v>0</v>
      </c>
      <c r="L29" s="23">
        <f>SUM(L22:L28)</f>
        <v>0</v>
      </c>
      <c r="M29" s="23">
        <f>SUM(M22:M28)</f>
        <v>0</v>
      </c>
      <c r="N29" s="23">
        <f>SUM(N8:N28)</f>
        <v>0</v>
      </c>
      <c r="O29" s="23">
        <f>SUM(O22:O28)</f>
        <v>0</v>
      </c>
      <c r="P29" s="23">
        <f>SUM(P22:P28)</f>
        <v>0</v>
      </c>
      <c r="Q29" s="23">
        <f>SUM(Q22:Q28)</f>
        <v>0</v>
      </c>
      <c r="R29" s="23">
        <f>SUM(R20:R28)</f>
        <v>0</v>
      </c>
      <c r="S29" s="23">
        <f>SUM(S8:S28)</f>
        <v>6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21"/>
  <sheetViews>
    <sheetView showGridLines="0" view="pageBreakPreview" zoomScale="64" zoomScaleNormal="45" zoomScaleSheetLayoutView="64" workbookViewId="0">
      <selection activeCell="A22" sqref="A22:XFD66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03" t="s">
        <v>116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19" ht="15.75" x14ac:dyDescent="0.25">
      <c r="B8" s="98" t="s">
        <v>140</v>
      </c>
      <c r="C8" s="100" t="s">
        <v>2</v>
      </c>
      <c r="D8" s="100"/>
      <c r="E8" s="100"/>
      <c r="F8" s="100"/>
      <c r="G8" s="100" t="s">
        <v>3</v>
      </c>
      <c r="H8" s="100"/>
      <c r="I8" s="100"/>
      <c r="J8" s="100"/>
      <c r="K8" s="100" t="s">
        <v>4</v>
      </c>
      <c r="L8" s="100"/>
      <c r="M8" s="100"/>
      <c r="N8" s="100"/>
      <c r="O8" s="100" t="s">
        <v>5</v>
      </c>
      <c r="P8" s="100"/>
      <c r="Q8" s="100"/>
      <c r="R8" s="100"/>
      <c r="S8" s="101" t="s">
        <v>6</v>
      </c>
    </row>
    <row r="9" spans="2:19" ht="16.5" thickBot="1" x14ac:dyDescent="0.3">
      <c r="B9" s="99"/>
      <c r="C9" s="37" t="s">
        <v>7</v>
      </c>
      <c r="D9" s="37" t="s">
        <v>8</v>
      </c>
      <c r="E9" s="37" t="s">
        <v>9</v>
      </c>
      <c r="F9" s="37" t="s">
        <v>10</v>
      </c>
      <c r="G9" s="37" t="s">
        <v>11</v>
      </c>
      <c r="H9" s="37" t="s">
        <v>12</v>
      </c>
      <c r="I9" s="37" t="s">
        <v>13</v>
      </c>
      <c r="J9" s="37" t="s">
        <v>14</v>
      </c>
      <c r="K9" s="37" t="s">
        <v>15</v>
      </c>
      <c r="L9" s="37" t="s">
        <v>16</v>
      </c>
      <c r="M9" s="37" t="s">
        <v>17</v>
      </c>
      <c r="N9" s="37" t="s">
        <v>18</v>
      </c>
      <c r="O9" s="37" t="s">
        <v>19</v>
      </c>
      <c r="P9" s="37" t="s">
        <v>20</v>
      </c>
      <c r="Q9" s="37" t="s">
        <v>21</v>
      </c>
      <c r="R9" s="37" t="s">
        <v>22</v>
      </c>
      <c r="S9" s="102"/>
    </row>
    <row r="10" spans="2:19" ht="15.75" x14ac:dyDescent="0.25">
      <c r="B10" s="11" t="s">
        <v>117</v>
      </c>
      <c r="C10" s="17">
        <v>12</v>
      </c>
      <c r="D10" s="17">
        <v>21</v>
      </c>
      <c r="E10" s="17">
        <v>6</v>
      </c>
      <c r="F10" s="35">
        <f t="shared" ref="F10:F17" si="0">SUM(C10:E10)</f>
        <v>39</v>
      </c>
      <c r="G10" s="17">
        <v>12</v>
      </c>
      <c r="H10" s="17">
        <v>3</v>
      </c>
      <c r="I10" s="17">
        <v>0</v>
      </c>
      <c r="J10" s="35">
        <f t="shared" ref="J10:J17" si="1">SUM(G10:I10)</f>
        <v>15</v>
      </c>
      <c r="K10" s="17"/>
      <c r="L10" s="17"/>
      <c r="M10" s="17"/>
      <c r="N10" s="19">
        <f t="shared" ref="N10:N17" si="2">SUM(K10:M10)</f>
        <v>0</v>
      </c>
      <c r="O10" s="17"/>
      <c r="P10" s="17"/>
      <c r="Q10" s="17"/>
      <c r="R10" s="49">
        <f>SUM(O10:Q10)</f>
        <v>0</v>
      </c>
      <c r="S10" s="23">
        <f>F10+J10+N10+Q10</f>
        <v>54</v>
      </c>
    </row>
    <row r="11" spans="2:19" ht="15.75" x14ac:dyDescent="0.25">
      <c r="B11" s="11" t="s">
        <v>118</v>
      </c>
      <c r="C11" s="17">
        <v>0</v>
      </c>
      <c r="D11" s="17">
        <v>0</v>
      </c>
      <c r="E11" s="17">
        <v>0</v>
      </c>
      <c r="F11" s="35">
        <f t="shared" si="0"/>
        <v>0</v>
      </c>
      <c r="G11" s="17">
        <v>0</v>
      </c>
      <c r="H11" s="17">
        <v>0</v>
      </c>
      <c r="I11" s="17">
        <v>0</v>
      </c>
      <c r="J11" s="35">
        <f t="shared" si="1"/>
        <v>0</v>
      </c>
      <c r="K11" s="17"/>
      <c r="L11" s="17"/>
      <c r="M11" s="17"/>
      <c r="N11" s="19">
        <f t="shared" si="2"/>
        <v>0</v>
      </c>
      <c r="O11" s="17"/>
      <c r="P11" s="17"/>
      <c r="Q11" s="17"/>
      <c r="R11" s="49">
        <f t="shared" ref="R11:R17" si="3">SUM(O11:Q11)</f>
        <v>0</v>
      </c>
      <c r="S11" s="23">
        <f>F11+J11+N11+Q11</f>
        <v>0</v>
      </c>
    </row>
    <row r="12" spans="2:19" ht="15.75" x14ac:dyDescent="0.25">
      <c r="B12" s="11" t="s">
        <v>119</v>
      </c>
      <c r="C12" s="17">
        <v>0</v>
      </c>
      <c r="D12" s="17">
        <v>0</v>
      </c>
      <c r="E12" s="17">
        <v>0</v>
      </c>
      <c r="F12" s="35">
        <f t="shared" si="0"/>
        <v>0</v>
      </c>
      <c r="G12" s="17">
        <v>0</v>
      </c>
      <c r="H12" s="17">
        <v>0</v>
      </c>
      <c r="I12" s="17">
        <v>0</v>
      </c>
      <c r="J12" s="35">
        <f t="shared" si="1"/>
        <v>0</v>
      </c>
      <c r="K12" s="17"/>
      <c r="L12" s="17"/>
      <c r="M12" s="17"/>
      <c r="N12" s="19">
        <f t="shared" si="2"/>
        <v>0</v>
      </c>
      <c r="O12" s="17"/>
      <c r="P12" s="17"/>
      <c r="Q12" s="17"/>
      <c r="R12" s="49">
        <f t="shared" si="3"/>
        <v>0</v>
      </c>
      <c r="S12" s="23">
        <f>F12+J12+N12+Q12</f>
        <v>0</v>
      </c>
    </row>
    <row r="13" spans="2:19" ht="15.75" x14ac:dyDescent="0.25">
      <c r="B13" s="11" t="s">
        <v>120</v>
      </c>
      <c r="C13" s="17">
        <v>0</v>
      </c>
      <c r="D13" s="17">
        <v>0</v>
      </c>
      <c r="E13" s="17">
        <v>0</v>
      </c>
      <c r="F13" s="35">
        <f t="shared" si="0"/>
        <v>0</v>
      </c>
      <c r="G13" s="17">
        <v>0</v>
      </c>
      <c r="H13" s="17">
        <v>0</v>
      </c>
      <c r="I13" s="17">
        <v>0</v>
      </c>
      <c r="J13" s="35">
        <f t="shared" si="1"/>
        <v>0</v>
      </c>
      <c r="K13" s="17"/>
      <c r="L13" s="17"/>
      <c r="M13" s="17"/>
      <c r="N13" s="19">
        <f t="shared" si="2"/>
        <v>0</v>
      </c>
      <c r="O13" s="17"/>
      <c r="P13" s="17"/>
      <c r="Q13" s="17"/>
      <c r="R13" s="49">
        <f t="shared" si="3"/>
        <v>0</v>
      </c>
      <c r="S13" s="23">
        <f>R13+N13+J13+F13</f>
        <v>0</v>
      </c>
    </row>
    <row r="14" spans="2:19" ht="15.75" x14ac:dyDescent="0.25">
      <c r="B14" s="11" t="s">
        <v>121</v>
      </c>
      <c r="C14" s="17">
        <v>8</v>
      </c>
      <c r="D14" s="17">
        <v>4</v>
      </c>
      <c r="E14" s="17">
        <v>1</v>
      </c>
      <c r="F14" s="35">
        <f t="shared" si="0"/>
        <v>13</v>
      </c>
      <c r="G14" s="17">
        <v>0</v>
      </c>
      <c r="H14" s="17">
        <v>0</v>
      </c>
      <c r="I14" s="17">
        <v>0</v>
      </c>
      <c r="J14" s="35">
        <f t="shared" si="1"/>
        <v>0</v>
      </c>
      <c r="K14" s="17"/>
      <c r="L14" s="17"/>
      <c r="M14" s="17"/>
      <c r="N14" s="19">
        <f t="shared" si="2"/>
        <v>0</v>
      </c>
      <c r="O14" s="17"/>
      <c r="P14" s="17"/>
      <c r="Q14" s="17"/>
      <c r="R14" s="49">
        <f t="shared" si="3"/>
        <v>0</v>
      </c>
      <c r="S14" s="23">
        <f>F14+J14+N14+R14</f>
        <v>13</v>
      </c>
    </row>
    <row r="15" spans="2:19" ht="15.75" x14ac:dyDescent="0.25">
      <c r="B15" s="11" t="s">
        <v>122</v>
      </c>
      <c r="C15" s="17">
        <v>18</v>
      </c>
      <c r="D15" s="17">
        <v>13</v>
      </c>
      <c r="E15" s="17">
        <v>17</v>
      </c>
      <c r="F15" s="35">
        <f t="shared" si="0"/>
        <v>48</v>
      </c>
      <c r="G15" s="17">
        <v>23</v>
      </c>
      <c r="H15" s="17">
        <v>26</v>
      </c>
      <c r="I15" s="17">
        <v>0</v>
      </c>
      <c r="J15" s="35">
        <f t="shared" si="1"/>
        <v>49</v>
      </c>
      <c r="K15" s="17"/>
      <c r="L15" s="17"/>
      <c r="M15" s="17"/>
      <c r="N15" s="19">
        <f t="shared" si="2"/>
        <v>0</v>
      </c>
      <c r="O15" s="17"/>
      <c r="P15" s="17"/>
      <c r="Q15" s="17"/>
      <c r="R15" s="49">
        <f t="shared" si="3"/>
        <v>0</v>
      </c>
      <c r="S15" s="23">
        <f>F15+J15+N15+R15</f>
        <v>97</v>
      </c>
    </row>
    <row r="16" spans="2:19" ht="15.75" x14ac:dyDescent="0.25">
      <c r="B16" s="11" t="s">
        <v>123</v>
      </c>
      <c r="C16" s="17">
        <v>1</v>
      </c>
      <c r="D16" s="17">
        <v>2</v>
      </c>
      <c r="E16" s="17">
        <v>0</v>
      </c>
      <c r="F16" s="35">
        <f t="shared" si="0"/>
        <v>3</v>
      </c>
      <c r="G16" s="17">
        <v>0</v>
      </c>
      <c r="H16" s="17">
        <v>5</v>
      </c>
      <c r="I16" s="17">
        <v>0</v>
      </c>
      <c r="J16" s="35">
        <f t="shared" si="1"/>
        <v>5</v>
      </c>
      <c r="K16" s="17"/>
      <c r="L16" s="17"/>
      <c r="M16" s="17"/>
      <c r="N16" s="19">
        <f t="shared" si="2"/>
        <v>0</v>
      </c>
      <c r="O16" s="17"/>
      <c r="P16" s="17"/>
      <c r="Q16" s="17"/>
      <c r="R16" s="49">
        <f t="shared" si="3"/>
        <v>0</v>
      </c>
      <c r="S16" s="23">
        <f>F16+J16+N16+R16</f>
        <v>8</v>
      </c>
    </row>
    <row r="17" spans="2:19" ht="15.75" x14ac:dyDescent="0.25">
      <c r="B17" s="11" t="s">
        <v>124</v>
      </c>
      <c r="C17" s="17">
        <v>325</v>
      </c>
      <c r="D17" s="17">
        <v>236</v>
      </c>
      <c r="E17" s="82">
        <v>271</v>
      </c>
      <c r="F17" s="35">
        <f t="shared" si="0"/>
        <v>832</v>
      </c>
      <c r="G17" s="28">
        <v>306</v>
      </c>
      <c r="H17" s="28">
        <v>342</v>
      </c>
      <c r="I17" s="28">
        <v>0</v>
      </c>
      <c r="J17" s="19">
        <f t="shared" si="1"/>
        <v>648</v>
      </c>
      <c r="K17" s="21"/>
      <c r="L17" s="17"/>
      <c r="M17" s="17"/>
      <c r="N17" s="19">
        <f t="shared" si="2"/>
        <v>0</v>
      </c>
      <c r="O17" s="17"/>
      <c r="P17" s="17"/>
      <c r="Q17" s="17"/>
      <c r="R17" s="49">
        <f t="shared" si="3"/>
        <v>0</v>
      </c>
      <c r="S17" s="23">
        <f>F17+J17+N17+R17</f>
        <v>1480</v>
      </c>
    </row>
    <row r="18" spans="2:19" ht="15.75" x14ac:dyDescent="0.25">
      <c r="B18" s="42" t="s">
        <v>6</v>
      </c>
      <c r="C18" s="23">
        <f t="shared" ref="C18:J18" si="4">SUM(C10:C17)</f>
        <v>364</v>
      </c>
      <c r="D18" s="23">
        <f t="shared" si="4"/>
        <v>276</v>
      </c>
      <c r="E18" s="23">
        <f t="shared" si="4"/>
        <v>295</v>
      </c>
      <c r="F18" s="23">
        <f t="shared" si="4"/>
        <v>935</v>
      </c>
      <c r="G18" s="23">
        <f t="shared" si="4"/>
        <v>341</v>
      </c>
      <c r="H18" s="23">
        <f t="shared" si="4"/>
        <v>376</v>
      </c>
      <c r="I18" s="23">
        <f t="shared" si="4"/>
        <v>0</v>
      </c>
      <c r="J18" s="23">
        <f t="shared" si="4"/>
        <v>717</v>
      </c>
      <c r="K18" s="23">
        <f>SUM(K12:K17)</f>
        <v>0</v>
      </c>
      <c r="L18" s="23">
        <f>SUM(L12:L17)</f>
        <v>0</v>
      </c>
      <c r="M18" s="23">
        <f>SUM(M12:M17)</f>
        <v>0</v>
      </c>
      <c r="N18" s="23">
        <f>SUM(N6:N17)</f>
        <v>0</v>
      </c>
      <c r="O18" s="23">
        <f>SUM(O10:O17)</f>
        <v>0</v>
      </c>
      <c r="P18" s="23">
        <f>SUM(P10:P17)</f>
        <v>0</v>
      </c>
      <c r="Q18" s="23">
        <f>SUM(Q10:Q17)</f>
        <v>0</v>
      </c>
      <c r="R18" s="23">
        <f>SUM(R10:R17)</f>
        <v>0</v>
      </c>
      <c r="S18" s="23">
        <f>SUM(S10:S17)</f>
        <v>1652</v>
      </c>
    </row>
    <row r="19" spans="2:19" ht="15.75" x14ac:dyDescent="0.25">
      <c r="B19" s="79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2:19" ht="15.75" x14ac:dyDescent="0.25">
      <c r="B20" s="79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2:19" ht="15.75" x14ac:dyDescent="0.25">
      <c r="B21" s="79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</sheetData>
  <mergeCells count="7"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1"/>
  <sheetViews>
    <sheetView showGridLines="0" view="pageBreakPreview" zoomScale="69" zoomScaleNormal="25" zoomScaleSheetLayoutView="69" zoomScalePageLayoutView="95" workbookViewId="0">
      <selection activeCell="E23" sqref="E23:L29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3" t="s">
        <v>125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5"/>
    </row>
    <row r="6" spans="2:19" ht="15.75" x14ac:dyDescent="0.25">
      <c r="B6" s="98" t="s">
        <v>140</v>
      </c>
      <c r="C6" s="100" t="s">
        <v>2</v>
      </c>
      <c r="D6" s="100"/>
      <c r="E6" s="100"/>
      <c r="F6" s="100"/>
      <c r="G6" s="100" t="s">
        <v>3</v>
      </c>
      <c r="H6" s="100"/>
      <c r="I6" s="100"/>
      <c r="J6" s="100"/>
      <c r="K6" s="100" t="s">
        <v>4</v>
      </c>
      <c r="L6" s="100"/>
      <c r="M6" s="100"/>
      <c r="N6" s="100"/>
      <c r="O6" s="100" t="s">
        <v>5</v>
      </c>
      <c r="P6" s="100"/>
      <c r="Q6" s="100"/>
      <c r="R6" s="100"/>
      <c r="S6" s="101" t="s">
        <v>6</v>
      </c>
    </row>
    <row r="7" spans="2:19" ht="16.5" thickBot="1" x14ac:dyDescent="0.3">
      <c r="B7" s="99"/>
      <c r="C7" s="37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37" t="s">
        <v>12</v>
      </c>
      <c r="I7" s="37" t="s">
        <v>13</v>
      </c>
      <c r="J7" s="37" t="s">
        <v>14</v>
      </c>
      <c r="K7" s="37" t="s">
        <v>15</v>
      </c>
      <c r="L7" s="37" t="s">
        <v>16</v>
      </c>
      <c r="M7" s="37" t="s">
        <v>17</v>
      </c>
      <c r="N7" s="37" t="s">
        <v>18</v>
      </c>
      <c r="O7" s="37" t="s">
        <v>19</v>
      </c>
      <c r="P7" s="37" t="s">
        <v>20</v>
      </c>
      <c r="Q7" s="37" t="s">
        <v>21</v>
      </c>
      <c r="R7" s="37" t="s">
        <v>22</v>
      </c>
      <c r="S7" s="102"/>
    </row>
    <row r="8" spans="2:19" ht="15.75" x14ac:dyDescent="0.25">
      <c r="B8" s="20" t="s">
        <v>126</v>
      </c>
      <c r="C8" s="80">
        <v>68</v>
      </c>
      <c r="D8" s="80">
        <v>201</v>
      </c>
      <c r="E8" s="83">
        <v>1007</v>
      </c>
      <c r="F8" s="19">
        <f>+SUM(C8:E8)</f>
        <v>1276</v>
      </c>
      <c r="G8" s="50">
        <v>260</v>
      </c>
      <c r="H8" s="50">
        <v>511</v>
      </c>
      <c r="I8" s="50">
        <v>202</v>
      </c>
      <c r="J8" s="12">
        <f>G8+I8+H8</f>
        <v>973</v>
      </c>
      <c r="K8" s="36"/>
      <c r="L8" s="28"/>
      <c r="M8" s="28"/>
      <c r="N8" s="19">
        <f>SUM(K8:M8)</f>
        <v>0</v>
      </c>
      <c r="O8" s="73"/>
      <c r="P8" s="74"/>
      <c r="Q8" s="74"/>
      <c r="R8" s="18">
        <f>SUM(O8:Q8)</f>
        <v>0</v>
      </c>
      <c r="S8" s="14">
        <f>+SUM(R8,N8,J8,F8)</f>
        <v>2249</v>
      </c>
    </row>
    <row r="9" spans="2:19" ht="15.75" x14ac:dyDescent="0.25">
      <c r="B9" s="51" t="s">
        <v>127</v>
      </c>
      <c r="C9" s="81">
        <v>9725</v>
      </c>
      <c r="D9" s="81">
        <v>9986</v>
      </c>
      <c r="E9" s="81">
        <v>8535</v>
      </c>
      <c r="F9" s="14">
        <f>+SUM(C9:E9)</f>
        <v>28246</v>
      </c>
      <c r="G9" s="52">
        <v>9162</v>
      </c>
      <c r="H9" s="52">
        <v>9255</v>
      </c>
      <c r="I9" s="52">
        <v>8507</v>
      </c>
      <c r="J9" s="12">
        <f>G9+H9+I9</f>
        <v>26924</v>
      </c>
      <c r="K9" s="21"/>
      <c r="L9" s="17"/>
      <c r="M9" s="17"/>
      <c r="N9" s="19">
        <f>SUM(K9:M9)</f>
        <v>0</v>
      </c>
      <c r="O9" s="73"/>
      <c r="P9" s="74"/>
      <c r="Q9" s="74"/>
      <c r="R9" s="18">
        <f>SUM(O9:Q9)</f>
        <v>0</v>
      </c>
      <c r="S9" s="14">
        <f>R9+N9+J9+F9</f>
        <v>55170</v>
      </c>
    </row>
    <row r="10" spans="2:19" ht="15.75" x14ac:dyDescent="0.25">
      <c r="B10" s="4" t="s">
        <v>128</v>
      </c>
      <c r="C10" s="82">
        <v>454</v>
      </c>
      <c r="D10" s="82">
        <v>462</v>
      </c>
      <c r="E10" s="81">
        <v>372</v>
      </c>
      <c r="F10" s="19">
        <f>+SUM(C10:E10)</f>
        <v>1288</v>
      </c>
      <c r="G10" s="52">
        <v>193</v>
      </c>
      <c r="H10" s="52">
        <v>64</v>
      </c>
      <c r="I10" s="52">
        <v>257</v>
      </c>
      <c r="J10" s="12">
        <f>G10+H10+I10</f>
        <v>514</v>
      </c>
      <c r="K10" s="21"/>
      <c r="L10" s="17"/>
      <c r="M10" s="17"/>
      <c r="N10" s="19">
        <f>SUM(K10:M10)</f>
        <v>0</v>
      </c>
      <c r="O10" s="58"/>
      <c r="P10" s="59"/>
      <c r="Q10" s="59"/>
      <c r="R10" s="18">
        <f>SUM(O10:Q10)</f>
        <v>0</v>
      </c>
      <c r="S10" s="14">
        <f>R10+N10+J10+F10</f>
        <v>1802</v>
      </c>
    </row>
    <row r="11" spans="2:19" ht="15" customHeight="1" x14ac:dyDescent="0.25">
      <c r="B11" s="51" t="s">
        <v>129</v>
      </c>
      <c r="C11" s="81">
        <v>1277</v>
      </c>
      <c r="D11" s="81">
        <v>2662</v>
      </c>
      <c r="E11" s="81">
        <v>5753</v>
      </c>
      <c r="F11" s="19">
        <f>+SUM(C11:E11)</f>
        <v>9692</v>
      </c>
      <c r="G11" s="52">
        <v>5884</v>
      </c>
      <c r="H11" s="52">
        <v>2892</v>
      </c>
      <c r="I11" s="52">
        <v>749</v>
      </c>
      <c r="J11" s="12">
        <f>G11+H11+I11</f>
        <v>9525</v>
      </c>
      <c r="K11" s="21"/>
      <c r="L11" s="17"/>
      <c r="M11" s="17"/>
      <c r="N11" s="19">
        <f>SUM(K11:M11)</f>
        <v>0</v>
      </c>
      <c r="O11" s="58"/>
      <c r="P11" s="59"/>
      <c r="Q11" s="59"/>
      <c r="R11" s="18">
        <f>SUM(O11:Q11)</f>
        <v>0</v>
      </c>
      <c r="S11" s="14">
        <f>R11+N11+J11+F11</f>
        <v>19217</v>
      </c>
    </row>
    <row r="12" spans="2:19" ht="15.75" x14ac:dyDescent="0.25">
      <c r="B12" s="42" t="s">
        <v>6</v>
      </c>
      <c r="C12" s="23">
        <f t="shared" ref="C12:J12" si="0">SUM(C8:C11)</f>
        <v>11524</v>
      </c>
      <c r="D12" s="23">
        <f t="shared" si="0"/>
        <v>13311</v>
      </c>
      <c r="E12" s="23">
        <f t="shared" si="0"/>
        <v>15667</v>
      </c>
      <c r="F12" s="23">
        <f t="shared" si="0"/>
        <v>40502</v>
      </c>
      <c r="G12" s="23">
        <f t="shared" si="0"/>
        <v>15499</v>
      </c>
      <c r="H12" s="23">
        <f t="shared" si="0"/>
        <v>12722</v>
      </c>
      <c r="I12" s="23">
        <f t="shared" si="0"/>
        <v>9715</v>
      </c>
      <c r="J12" s="23">
        <f t="shared" si="0"/>
        <v>37936</v>
      </c>
      <c r="K12" s="23">
        <f>+SUM(K8)</f>
        <v>0</v>
      </c>
      <c r="L12" s="23">
        <f>+SUM(L8)</f>
        <v>0</v>
      </c>
      <c r="M12" s="23">
        <f>+SUM(M8)</f>
        <v>0</v>
      </c>
      <c r="N12" s="23">
        <f>SUM(N8:N11)</f>
        <v>0</v>
      </c>
      <c r="O12" s="23">
        <f>SUM(O8:O11)</f>
        <v>0</v>
      </c>
      <c r="P12" s="23">
        <f>SUM(P8+P9+P10+P11)</f>
        <v>0</v>
      </c>
      <c r="Q12" s="23">
        <f>SUM(Q8:Q11)</f>
        <v>0</v>
      </c>
      <c r="R12" s="23">
        <f>SUM(R8:R11)</f>
        <v>0</v>
      </c>
      <c r="S12" s="23">
        <f>SUM(S8:S11)</f>
        <v>78438</v>
      </c>
    </row>
    <row r="21" spans="2:26" ht="15" customHeight="1" x14ac:dyDescent="0.25">
      <c r="B21" s="110"/>
      <c r="C21" s="110"/>
      <c r="D21" s="110"/>
      <c r="E21" s="111"/>
      <c r="F21" s="111"/>
      <c r="G21" s="111"/>
      <c r="H21" s="111"/>
      <c r="I21" s="111"/>
      <c r="J21" s="111"/>
      <c r="K21" s="111"/>
      <c r="L21" s="111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2:26" ht="15.75" customHeight="1" x14ac:dyDescent="0.25">
      <c r="B22" s="110"/>
      <c r="C22" s="110"/>
      <c r="D22" s="110"/>
      <c r="E22" s="111"/>
      <c r="F22" s="111"/>
      <c r="G22" s="111"/>
      <c r="H22" s="111"/>
      <c r="I22" s="111"/>
      <c r="J22" s="111"/>
      <c r="K22" s="111"/>
      <c r="L22" s="111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2:26" ht="15" customHeight="1" x14ac:dyDescent="0.25">
      <c r="B23" s="53"/>
      <c r="C23" s="53"/>
      <c r="D23" s="53"/>
      <c r="E23" s="110"/>
      <c r="F23" s="110"/>
      <c r="G23" s="110"/>
      <c r="H23" s="110"/>
      <c r="I23" s="110"/>
      <c r="J23" s="110"/>
      <c r="K23" s="110"/>
      <c r="L23" s="110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2:26" ht="15" customHeight="1" x14ac:dyDescent="0.25">
      <c r="B24" s="53"/>
      <c r="C24" s="53"/>
      <c r="D24" s="53"/>
      <c r="E24" s="110"/>
      <c r="F24" s="110"/>
      <c r="G24" s="110"/>
      <c r="H24" s="110"/>
      <c r="I24" s="110"/>
      <c r="J24" s="110"/>
      <c r="K24" s="110"/>
      <c r="L24" s="110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2:26" ht="15" customHeight="1" x14ac:dyDescent="0.25">
      <c r="B25" s="53"/>
      <c r="C25" s="53"/>
      <c r="D25" s="53"/>
      <c r="E25" s="110"/>
      <c r="F25" s="110"/>
      <c r="G25" s="110"/>
      <c r="H25" s="110"/>
      <c r="I25" s="110"/>
      <c r="J25" s="110"/>
      <c r="K25" s="110"/>
      <c r="L25" s="110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2:26" ht="15" customHeight="1" x14ac:dyDescent="0.25">
      <c r="B26" s="53"/>
      <c r="C26" s="53"/>
      <c r="D26" s="53"/>
      <c r="E26" s="110"/>
      <c r="F26" s="110"/>
      <c r="G26" s="110"/>
      <c r="H26" s="110"/>
      <c r="I26" s="110"/>
      <c r="J26" s="110"/>
      <c r="K26" s="110"/>
      <c r="L26" s="110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2:26" ht="15" customHeight="1" x14ac:dyDescent="0.25">
      <c r="B27" s="53"/>
      <c r="C27" s="53"/>
      <c r="D27" s="53"/>
      <c r="E27" s="110"/>
      <c r="F27" s="110"/>
      <c r="G27" s="110"/>
      <c r="H27" s="110"/>
      <c r="I27" s="110"/>
      <c r="J27" s="110"/>
      <c r="K27" s="110"/>
      <c r="L27" s="110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2:26" ht="15" customHeight="1" x14ac:dyDescent="0.25">
      <c r="B28" s="53"/>
      <c r="C28" s="53"/>
      <c r="D28" s="53"/>
      <c r="E28" s="110"/>
      <c r="F28" s="110"/>
      <c r="G28" s="110"/>
      <c r="H28" s="110"/>
      <c r="I28" s="110"/>
      <c r="J28" s="110"/>
      <c r="K28" s="110"/>
      <c r="L28" s="110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2:26" ht="15.75" customHeight="1" x14ac:dyDescent="0.25">
      <c r="B29" s="53"/>
      <c r="C29" s="53"/>
      <c r="D29" s="53"/>
      <c r="E29" s="110"/>
      <c r="F29" s="110"/>
      <c r="G29" s="110"/>
      <c r="H29" s="110"/>
      <c r="I29" s="110"/>
      <c r="J29" s="110"/>
      <c r="K29" s="110"/>
      <c r="L29" s="110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2:26" ht="15" customHeight="1" x14ac:dyDescent="0.25">
      <c r="B30" s="110"/>
      <c r="C30" s="110"/>
      <c r="D30" s="110"/>
      <c r="E30" s="111"/>
      <c r="F30" s="111"/>
      <c r="G30" s="111"/>
      <c r="H30" s="111"/>
      <c r="I30" s="111"/>
      <c r="J30" s="111"/>
      <c r="K30" s="111"/>
      <c r="L30" s="111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</row>
    <row r="31" spans="2:26" ht="15.75" customHeight="1" x14ac:dyDescent="0.25">
      <c r="B31" s="110"/>
      <c r="C31" s="110"/>
      <c r="D31" s="110"/>
      <c r="E31" s="111"/>
      <c r="F31" s="111"/>
      <c r="G31" s="111"/>
      <c r="H31" s="111"/>
      <c r="I31" s="111"/>
      <c r="J31" s="111"/>
      <c r="K31" s="111"/>
      <c r="L31" s="111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</row>
  </sheetData>
  <mergeCells count="18">
    <mergeCell ref="T21:Z22"/>
    <mergeCell ref="T23:Z29"/>
    <mergeCell ref="T30:Z31"/>
    <mergeCell ref="B30:D31"/>
    <mergeCell ref="E23:L29"/>
    <mergeCell ref="E30:L31"/>
    <mergeCell ref="M23:S29"/>
    <mergeCell ref="M30:S31"/>
    <mergeCell ref="S6:S7"/>
    <mergeCell ref="B5:S5"/>
    <mergeCell ref="B21:D22"/>
    <mergeCell ref="E21:L22"/>
    <mergeCell ref="M21:S22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7BFA09-0F17-4700-BC76-32F73B761138}">
  <ds:schemaRefs>
    <ds:schemaRef ds:uri="b5543330-759f-4a1e-9a80-b73827cce5f6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2025-05-20T18:59:54Z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